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0" i="1"/>
  <c r="F45"/>
  <c r="E26"/>
  <c r="E50" s="1"/>
  <c r="D26"/>
  <c r="D50" s="1"/>
  <c r="C26"/>
  <c r="J20"/>
  <c r="I20"/>
  <c r="H20"/>
  <c r="G20"/>
  <c r="E20"/>
  <c r="D20"/>
  <c r="C20"/>
  <c r="B20"/>
  <c r="K19"/>
  <c r="F19"/>
  <c r="K18"/>
  <c r="F18"/>
  <c r="K17"/>
  <c r="C48" s="1"/>
  <c r="F48" s="1"/>
  <c r="F17"/>
  <c r="K16"/>
  <c r="C47" s="1"/>
  <c r="F47" s="1"/>
  <c r="F16"/>
  <c r="K15"/>
  <c r="C49" s="1"/>
  <c r="F49" s="1"/>
  <c r="F15"/>
  <c r="K14"/>
  <c r="F14"/>
  <c r="K13"/>
  <c r="K20" s="1"/>
  <c r="F13"/>
  <c r="F20" s="1"/>
  <c r="C50" l="1"/>
  <c r="F50"/>
  <c r="F26"/>
</calcChain>
</file>

<file path=xl/sharedStrings.xml><?xml version="1.0" encoding="utf-8"?>
<sst xmlns="http://schemas.openxmlformats.org/spreadsheetml/2006/main" count="69" uniqueCount="62">
  <si>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</si>
  <si>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</si>
  <si>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</si>
  <si>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</si>
  <si>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</si>
  <si>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</si>
  <si>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</si>
  <si>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</si>
  <si>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</si>
  <si>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</si>
  <si>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</si>
  <si>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</si>
  <si>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</si>
  <si>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</si>
  <si>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</si>
  <si>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</si>
  <si>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</si>
  <si>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</si>
  <si>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</si>
  <si>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</si>
  <si>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</si>
  <si>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</si>
  <si>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</si>
  <si>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Размещение оборудования</t>
  </si>
  <si>
    <t>Вторсырье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</si>
  <si>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</si>
  <si>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</si>
  <si>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</si>
  <si>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</si>
  <si>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</si>
  <si>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</si>
  <si>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</si>
  <si>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</si>
  <si>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Общехозяйственные расходы</t>
  </si>
  <si>
    <t>Охрана общественного порядка</t>
  </si>
  <si>
    <t>Замена ТУ</t>
  </si>
  <si>
    <t>Замена узла ХВС</t>
  </si>
  <si>
    <t>Проектные работы</t>
  </si>
  <si>
    <t>Мат для катка</t>
  </si>
  <si>
    <t>Козырьки</t>
  </si>
  <si>
    <t>Водостоки</t>
  </si>
  <si>
    <t>Услуги связи и обслуживание системы контроля доступа</t>
  </si>
  <si>
    <t>Мат для содержания конструктивов</t>
  </si>
  <si>
    <t>Материалы для сантехработ</t>
  </si>
  <si>
    <t>Материалы для электрооборудования</t>
  </si>
  <si>
    <t>Материалы для сануборки</t>
  </si>
  <si>
    <t>Транспортные расходы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</si>
  <si>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</si>
  <si>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</si>
  <si>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</si>
  <si>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</si>
  <si>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</si>
  <si>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</si>
  <si>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</si>
  <si>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</si>
  <si>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</si>
  <si>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</si>
  <si>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</si>
  <si>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</si>
  <si>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r>
      <t>Собственники дома №14 ул.Воробьева_____________________</t>
    </r>
    <r>
      <rPr>
        <sz val="10"/>
        <rFont val="Arial Narrow"/>
        <family val="2"/>
        <charset val="204"/>
      </rPr>
      <t xml:space="preserve"> </t>
    </r>
  </si>
  <si>
    <t>Отчет о выполненных работах по содержанию и ремонту общего имущества многоквартирного дома по адресу ул.Воробьева 14</t>
  </si>
  <si>
    <t>ДОХОДЫ ДОМА ЗА ПЕРИОД С 01.08.2014г. ПО 31.12.2014г.</t>
  </si>
</sst>
</file>

<file path=xl/styles.xml><?xml version="1.0" encoding="utf-8"?>
<styleSheet xmlns="http://schemas.openxmlformats.org/spreadsheetml/2006/main">
  <numFmts count="3">
    <numFmt numFmtId="164" formatCode="#,##0.00\ _р_."/>
    <numFmt numFmtId="165" formatCode="#,##0.00\ &quot;р.&quot;"/>
    <numFmt numFmtId="166" formatCode="#,##0.00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0" fillId="0" borderId="0" xfId="0" applyFill="1" applyBorder="1"/>
    <xf numFmtId="10" fontId="0" fillId="0" borderId="0" xfId="0" applyNumberFormat="1" applyBorder="1"/>
    <xf numFmtId="0" fontId="2" fillId="0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/>
    <xf numFmtId="0" fontId="0" fillId="3" borderId="0" xfId="0" applyFill="1" applyBorder="1"/>
    <xf numFmtId="10" fontId="0" fillId="3" borderId="0" xfId="0" applyNumberFormat="1" applyFill="1" applyBorder="1"/>
    <xf numFmtId="164" fontId="0" fillId="3" borderId="0" xfId="0" applyNumberFormat="1" applyFill="1" applyBorder="1"/>
    <xf numFmtId="0" fontId="0" fillId="2" borderId="0" xfId="0" applyFill="1" applyBorder="1"/>
    <xf numFmtId="165" fontId="0" fillId="3" borderId="0" xfId="0" applyNumberFormat="1" applyFill="1" applyBorder="1"/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3" borderId="0" xfId="0" applyNumberFormat="1" applyFont="1" applyFill="1" applyBorder="1"/>
    <xf numFmtId="165" fontId="2" fillId="3" borderId="0" xfId="0" applyNumberFormat="1" applyFont="1" applyFill="1" applyBorder="1"/>
    <xf numFmtId="0" fontId="2" fillId="4" borderId="0" xfId="0" applyFont="1" applyFill="1" applyBorder="1"/>
    <xf numFmtId="2" fontId="0" fillId="0" borderId="0" xfId="0" applyNumberFormat="1" applyFill="1" applyBorder="1"/>
    <xf numFmtId="0" fontId="6" fillId="0" borderId="0" xfId="0" applyFont="1" applyAlignment="1">
      <alignment vertical="top"/>
    </xf>
    <xf numFmtId="0" fontId="2" fillId="2" borderId="0" xfId="0" applyFont="1" applyFill="1" applyBorder="1"/>
    <xf numFmtId="165" fontId="3" fillId="3" borderId="0" xfId="0" applyNumberFormat="1" applyFont="1" applyFill="1" applyBorder="1"/>
    <xf numFmtId="10" fontId="2" fillId="3" borderId="0" xfId="0" applyNumberFormat="1" applyFont="1" applyFill="1" applyBorder="1"/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left" vertical="top"/>
    </xf>
    <xf numFmtId="164" fontId="4" fillId="0" borderId="13" xfId="0" applyNumberFormat="1" applyFont="1" applyFill="1" applyBorder="1" applyAlignment="1" applyProtection="1">
      <alignment horizontal="center" vertical="top"/>
    </xf>
    <xf numFmtId="164" fontId="4" fillId="0" borderId="14" xfId="0" applyNumberFormat="1" applyFont="1" applyFill="1" applyBorder="1" applyAlignment="1" applyProtection="1">
      <alignment horizontal="center" vertical="top"/>
    </xf>
    <xf numFmtId="164" fontId="4" fillId="0" borderId="15" xfId="0" applyNumberFormat="1" applyFont="1" applyFill="1" applyBorder="1" applyAlignment="1" applyProtection="1">
      <alignment horizontal="center" vertical="top"/>
    </xf>
    <xf numFmtId="164" fontId="4" fillId="0" borderId="16" xfId="0" applyNumberFormat="1" applyFont="1" applyFill="1" applyBorder="1" applyAlignment="1" applyProtection="1">
      <alignment horizontal="center" vertical="top"/>
    </xf>
    <xf numFmtId="164" fontId="4" fillId="0" borderId="17" xfId="0" applyNumberFormat="1" applyFont="1" applyFill="1" applyBorder="1" applyAlignment="1" applyProtection="1">
      <alignment horizontal="center" vertical="top"/>
    </xf>
    <xf numFmtId="164" fontId="4" fillId="0" borderId="18" xfId="0" applyNumberFormat="1" applyFont="1" applyFill="1" applyBorder="1" applyAlignment="1" applyProtection="1">
      <alignment horizontal="center" vertical="top"/>
    </xf>
    <xf numFmtId="164" fontId="3" fillId="3" borderId="0" xfId="0" applyNumberFormat="1" applyFont="1" applyFill="1" applyBorder="1"/>
    <xf numFmtId="164" fontId="2" fillId="2" borderId="0" xfId="0" applyNumberFormat="1" applyFont="1" applyFill="1" applyBorder="1"/>
    <xf numFmtId="0" fontId="3" fillId="3" borderId="0" xfId="0" applyFont="1" applyFill="1" applyBorder="1"/>
    <xf numFmtId="0" fontId="0" fillId="4" borderId="0" xfId="0" applyFill="1" applyBorder="1"/>
    <xf numFmtId="0" fontId="4" fillId="0" borderId="19" xfId="0" applyNumberFormat="1" applyFont="1" applyFill="1" applyBorder="1" applyAlignment="1" applyProtection="1">
      <alignment horizontal="left" vertical="top"/>
    </xf>
    <xf numFmtId="0" fontId="3" fillId="4" borderId="0" xfId="0" applyFont="1" applyFill="1" applyBorder="1"/>
    <xf numFmtId="0" fontId="4" fillId="2" borderId="20" xfId="0" applyFont="1" applyFill="1" applyBorder="1" applyAlignment="1">
      <alignment horizontal="left" vertical="top"/>
    </xf>
    <xf numFmtId="164" fontId="4" fillId="0" borderId="9" xfId="0" applyNumberFormat="1" applyFont="1" applyFill="1" applyBorder="1" applyAlignment="1" applyProtection="1">
      <alignment horizontal="center" vertical="top"/>
    </xf>
    <xf numFmtId="164" fontId="4" fillId="0" borderId="10" xfId="0" applyNumberFormat="1" applyFont="1" applyFill="1" applyBorder="1" applyAlignment="1" applyProtection="1">
      <alignment horizontal="center" vertical="top"/>
    </xf>
    <xf numFmtId="164" fontId="4" fillId="0" borderId="11" xfId="0" applyNumberFormat="1" applyFont="1" applyFill="1" applyBorder="1" applyAlignment="1" applyProtection="1">
      <alignment horizontal="center" vertical="top"/>
    </xf>
    <xf numFmtId="0" fontId="8" fillId="0" borderId="21" xfId="0" applyNumberFormat="1" applyFont="1" applyFill="1" applyBorder="1" applyAlignment="1" applyProtection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2" fontId="0" fillId="3" borderId="0" xfId="0" applyNumberFormat="1" applyFill="1" applyBorder="1"/>
    <xf numFmtId="0" fontId="8" fillId="0" borderId="0" xfId="0" applyFont="1" applyAlignment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4" fillId="0" borderId="17" xfId="0" applyNumberFormat="1" applyFont="1" applyFill="1" applyBorder="1" applyAlignment="1" applyProtection="1">
      <alignment horizontal="left" vertical="top" indent="5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/>
    </xf>
    <xf numFmtId="0" fontId="7" fillId="0" borderId="17" xfId="0" applyNumberFormat="1" applyFont="1" applyFill="1" applyBorder="1" applyAlignment="1" applyProtection="1">
      <alignment horizontal="left" vertical="top" wrapText="1"/>
    </xf>
    <xf numFmtId="164" fontId="7" fillId="0" borderId="17" xfId="0" applyNumberFormat="1" applyFont="1" applyFill="1" applyBorder="1" applyAlignment="1" applyProtection="1">
      <alignment horizontal="center" vertical="top"/>
    </xf>
    <xf numFmtId="166" fontId="0" fillId="4" borderId="0" xfId="0" applyNumberFormat="1" applyFill="1" applyBorder="1"/>
    <xf numFmtId="0" fontId="10" fillId="3" borderId="17" xfId="0" applyNumberFormat="1" applyFont="1" applyFill="1" applyBorder="1" applyAlignment="1" applyProtection="1">
      <alignment horizontal="left" vertical="top" wrapText="1"/>
    </xf>
    <xf numFmtId="164" fontId="10" fillId="3" borderId="17" xfId="0" applyNumberFormat="1" applyFont="1" applyFill="1" applyBorder="1" applyAlignment="1" applyProtection="1">
      <alignment horizontal="center" vertical="top"/>
    </xf>
    <xf numFmtId="4" fontId="10" fillId="3" borderId="17" xfId="0" applyNumberFormat="1" applyFont="1" applyFill="1" applyBorder="1" applyAlignment="1" applyProtection="1">
      <alignment horizontal="center" vertical="top"/>
    </xf>
    <xf numFmtId="164" fontId="4" fillId="3" borderId="17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10" fillId="3" borderId="17" xfId="0" applyFont="1" applyFill="1" applyBorder="1" applyAlignment="1">
      <alignment horizontal="left" vertical="top"/>
    </xf>
    <xf numFmtId="0" fontId="2" fillId="3" borderId="0" xfId="0" applyFont="1" applyFill="1" applyBorder="1"/>
    <xf numFmtId="0" fontId="4" fillId="3" borderId="17" xfId="0" applyNumberFormat="1" applyFont="1" applyFill="1" applyBorder="1" applyAlignment="1" applyProtection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10" fillId="2" borderId="17" xfId="0" applyFont="1" applyFill="1" applyBorder="1" applyAlignment="1">
      <alignment horizontal="left" vertical="top"/>
    </xf>
    <xf numFmtId="0" fontId="4" fillId="3" borderId="17" xfId="0" applyNumberFormat="1" applyFont="1" applyFill="1" applyBorder="1" applyAlignment="1" applyProtection="1">
      <alignment horizontal="left" vertical="top" wrapText="1"/>
    </xf>
    <xf numFmtId="0" fontId="11" fillId="0" borderId="0" xfId="0" applyFont="1" applyBorder="1"/>
    <xf numFmtId="164" fontId="7" fillId="3" borderId="17" xfId="0" applyNumberFormat="1" applyFont="1" applyFill="1" applyBorder="1" applyAlignment="1" applyProtection="1">
      <alignment horizontal="center" vertical="top"/>
    </xf>
    <xf numFmtId="0" fontId="7" fillId="3" borderId="17" xfId="0" applyNumberFormat="1" applyFont="1" applyFill="1" applyBorder="1" applyAlignment="1" applyProtection="1">
      <alignment horizontal="left" vertical="top" wrapText="1"/>
    </xf>
    <xf numFmtId="0" fontId="7" fillId="3" borderId="17" xfId="0" applyNumberFormat="1" applyFont="1" applyFill="1" applyBorder="1" applyAlignment="1" applyProtection="1">
      <alignment horizontal="left" vertical="top"/>
    </xf>
    <xf numFmtId="0" fontId="4" fillId="3" borderId="0" xfId="0" applyNumberFormat="1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2" fontId="0" fillId="0" borderId="0" xfId="0" applyNumberFormat="1" applyBorder="1"/>
    <xf numFmtId="0" fontId="3" fillId="0" borderId="0" xfId="0" applyFont="1"/>
    <xf numFmtId="0" fontId="2" fillId="2" borderId="0" xfId="0" applyFont="1" applyFill="1" applyBorder="1" applyAlignment="1">
      <alignment wrapText="1"/>
    </xf>
    <xf numFmtId="0" fontId="4" fillId="0" borderId="1" xfId="0" applyNumberFormat="1" applyFont="1" applyFill="1" applyBorder="1" applyAlignment="1" applyProtection="1">
      <alignment horizontal="left" vertical="top" indent="8"/>
    </xf>
    <xf numFmtId="0" fontId="4" fillId="0" borderId="5" xfId="0" applyNumberFormat="1" applyFont="1" applyFill="1" applyBorder="1" applyAlignment="1" applyProtection="1">
      <alignment horizontal="left" vertical="top" indent="8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3"/>
  <sheetViews>
    <sheetView tabSelected="1" topLeftCell="A31" workbookViewId="0">
      <selection activeCell="I45" sqref="I45"/>
    </sheetView>
  </sheetViews>
  <sheetFormatPr defaultRowHeight="15"/>
  <cols>
    <col min="1" max="1" width="24" customWidth="1"/>
    <col min="2" max="2" width="12" customWidth="1"/>
    <col min="5" max="5" width="11.140625" customWidth="1"/>
    <col min="6" max="6" width="11" customWidth="1"/>
  </cols>
  <sheetData>
    <row r="1" spans="1:24">
      <c r="A1" s="1"/>
      <c r="B1" s="1"/>
      <c r="C1" s="1"/>
      <c r="D1" s="1"/>
      <c r="E1" s="2"/>
      <c r="F1" s="3"/>
      <c r="G1" s="1"/>
      <c r="H1" s="1"/>
      <c r="I1" s="1"/>
      <c r="J1" s="1"/>
      <c r="K1" s="1"/>
      <c r="L1" s="1"/>
      <c r="M1" s="4"/>
      <c r="N1" s="5"/>
      <c r="O1" s="5"/>
      <c r="P1" s="4"/>
      <c r="Q1" s="6"/>
      <c r="R1" s="4"/>
      <c r="S1" s="4"/>
      <c r="T1" s="4"/>
      <c r="U1" s="4"/>
      <c r="V1" s="4"/>
      <c r="W1" s="4"/>
      <c r="X1" s="4"/>
    </row>
    <row r="2" spans="1:24">
      <c r="A2" s="7" t="s">
        <v>60</v>
      </c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8"/>
      <c r="N2" s="9"/>
      <c r="O2" s="9"/>
      <c r="P2" s="9"/>
      <c r="Q2" s="10"/>
      <c r="R2" s="9"/>
      <c r="S2" s="5"/>
      <c r="T2" s="5"/>
      <c r="U2" s="5"/>
      <c r="V2" s="5"/>
      <c r="W2" s="5"/>
      <c r="X2" s="5"/>
    </row>
    <row r="3" spans="1:24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84"/>
      <c r="N3" s="11"/>
      <c r="O3" s="11"/>
      <c r="P3" s="12"/>
      <c r="Q3" s="13"/>
      <c r="R3" s="10"/>
      <c r="S3" s="5"/>
      <c r="T3" s="5"/>
      <c r="U3" s="5"/>
      <c r="V3" s="5"/>
      <c r="W3" s="5"/>
      <c r="X3" s="5"/>
    </row>
    <row r="4" spans="1:24">
      <c r="A4" s="14" t="s">
        <v>0</v>
      </c>
      <c r="B4" s="14"/>
      <c r="C4" s="14"/>
      <c r="D4" s="14" t="s">
        <v>1</v>
      </c>
      <c r="E4" s="14"/>
      <c r="F4" s="15"/>
      <c r="G4" s="14"/>
      <c r="H4" s="14"/>
      <c r="I4" s="14"/>
      <c r="J4" s="14"/>
      <c r="K4" s="14"/>
      <c r="L4" s="16"/>
      <c r="M4" s="84"/>
      <c r="N4" s="11"/>
      <c r="O4" s="11"/>
      <c r="P4" s="13"/>
      <c r="Q4" s="13"/>
      <c r="R4" s="10"/>
      <c r="S4" s="5"/>
      <c r="T4" s="5"/>
      <c r="U4" s="5"/>
      <c r="V4" s="5"/>
      <c r="W4" s="5"/>
      <c r="X4" s="5"/>
    </row>
    <row r="5" spans="1:24">
      <c r="A5" s="14" t="s">
        <v>2</v>
      </c>
      <c r="B5" s="14"/>
      <c r="C5" s="14"/>
      <c r="D5" s="14" t="s">
        <v>3</v>
      </c>
      <c r="E5" s="14"/>
      <c r="F5" s="15"/>
      <c r="G5" s="14"/>
      <c r="H5" s="14"/>
      <c r="I5" s="14"/>
      <c r="J5" s="14"/>
      <c r="K5" s="14"/>
      <c r="L5" s="16"/>
      <c r="M5" s="8"/>
      <c r="N5" s="11"/>
      <c r="O5" s="11"/>
      <c r="P5" s="13"/>
      <c r="Q5" s="13"/>
      <c r="R5" s="10"/>
      <c r="S5" s="5"/>
      <c r="T5" s="5"/>
      <c r="U5" s="5"/>
      <c r="V5" s="5"/>
      <c r="W5" s="5"/>
      <c r="X5" s="5"/>
    </row>
    <row r="6" spans="1:24">
      <c r="A6" s="14" t="s">
        <v>4</v>
      </c>
      <c r="B6" s="14"/>
      <c r="C6" s="14"/>
      <c r="D6" s="14" t="s">
        <v>5</v>
      </c>
      <c r="E6" s="14"/>
      <c r="F6" s="15"/>
      <c r="G6" s="14"/>
      <c r="H6" s="14"/>
      <c r="I6" s="14"/>
      <c r="J6" s="14"/>
      <c r="K6" s="14"/>
      <c r="L6" s="16"/>
      <c r="M6" s="84"/>
      <c r="N6" s="11"/>
      <c r="O6" s="17"/>
      <c r="P6" s="12"/>
      <c r="Q6" s="18"/>
      <c r="R6" s="10"/>
      <c r="S6" s="5"/>
      <c r="T6" s="5"/>
      <c r="U6" s="5"/>
      <c r="V6" s="5"/>
      <c r="W6" s="5"/>
      <c r="X6" s="5"/>
    </row>
    <row r="7" spans="1:24">
      <c r="A7" s="14" t="s">
        <v>6</v>
      </c>
      <c r="B7" s="14"/>
      <c r="C7" s="14"/>
      <c r="D7" s="14" t="s">
        <v>7</v>
      </c>
      <c r="E7" s="14"/>
      <c r="F7" s="15"/>
      <c r="G7" s="14"/>
      <c r="H7" s="14"/>
      <c r="I7" s="14"/>
      <c r="J7" s="14"/>
      <c r="K7" s="14"/>
      <c r="L7" s="16"/>
      <c r="M7" s="84"/>
      <c r="N7" s="11"/>
      <c r="O7" s="17"/>
      <c r="P7" s="19"/>
      <c r="Q7" s="18"/>
      <c r="R7" s="10"/>
      <c r="S7" s="5"/>
      <c r="T7" s="5"/>
      <c r="U7" s="5"/>
      <c r="V7" s="5"/>
      <c r="W7" s="5"/>
      <c r="X7" s="5"/>
    </row>
    <row r="8" spans="1:24">
      <c r="A8" s="14" t="s">
        <v>8</v>
      </c>
      <c r="B8" s="14">
        <v>3330</v>
      </c>
      <c r="C8" s="14"/>
      <c r="D8" s="14" t="s">
        <v>9</v>
      </c>
      <c r="E8" s="14"/>
      <c r="F8" s="15"/>
      <c r="G8" s="14"/>
      <c r="H8" s="14"/>
      <c r="I8" s="14"/>
      <c r="J8" s="14"/>
      <c r="K8" s="14"/>
      <c r="L8" s="16"/>
      <c r="M8" s="8"/>
      <c r="N8" s="11"/>
      <c r="O8" s="17"/>
      <c r="P8" s="19"/>
      <c r="Q8" s="13"/>
      <c r="R8" s="10"/>
      <c r="S8" s="5"/>
      <c r="T8" s="5"/>
      <c r="U8" s="5"/>
      <c r="V8" s="5"/>
      <c r="W8" s="20"/>
      <c r="X8" s="5"/>
    </row>
    <row r="9" spans="1:24">
      <c r="A9" s="21" t="s">
        <v>61</v>
      </c>
      <c r="B9" s="14"/>
      <c r="C9" s="14"/>
      <c r="D9" s="14"/>
      <c r="E9" s="14"/>
      <c r="F9" s="15"/>
      <c r="G9" s="14"/>
      <c r="H9" s="14"/>
      <c r="I9" s="14"/>
      <c r="J9" s="14"/>
      <c r="K9" s="14"/>
      <c r="L9" s="16"/>
      <c r="M9" s="8"/>
      <c r="N9" s="11"/>
      <c r="O9" s="17"/>
      <c r="P9" s="22"/>
      <c r="Q9" s="23"/>
      <c r="R9" s="10"/>
      <c r="S9" s="5"/>
      <c r="T9" s="5"/>
      <c r="U9" s="5"/>
      <c r="V9" s="5"/>
      <c r="W9" s="5"/>
      <c r="X9" s="5"/>
    </row>
    <row r="10" spans="1:24" ht="15.75" thickBot="1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6"/>
      <c r="M10" s="22"/>
      <c r="N10" s="17"/>
      <c r="O10" s="17"/>
      <c r="P10" s="22"/>
      <c r="Q10" s="13"/>
      <c r="R10" s="10"/>
      <c r="S10" s="5"/>
      <c r="T10" s="5"/>
      <c r="U10" s="5"/>
      <c r="V10" s="5"/>
      <c r="W10" s="5"/>
      <c r="X10" s="5"/>
    </row>
    <row r="11" spans="1:24">
      <c r="A11" s="85" t="s">
        <v>10</v>
      </c>
      <c r="B11" s="87" t="s">
        <v>11</v>
      </c>
      <c r="C11" s="88"/>
      <c r="D11" s="88"/>
      <c r="E11" s="89"/>
      <c r="F11" s="90"/>
      <c r="G11" s="87" t="s">
        <v>12</v>
      </c>
      <c r="H11" s="88"/>
      <c r="I11" s="88"/>
      <c r="J11" s="88"/>
      <c r="K11" s="91"/>
      <c r="L11" s="16"/>
      <c r="M11" s="8"/>
      <c r="N11" s="17"/>
      <c r="O11" s="11"/>
      <c r="P11" s="19"/>
      <c r="Q11" s="13"/>
      <c r="R11" s="24"/>
      <c r="S11" s="5"/>
      <c r="T11" s="5"/>
      <c r="U11" s="5"/>
      <c r="V11" s="5"/>
      <c r="W11" s="5"/>
      <c r="X11" s="5"/>
    </row>
    <row r="12" spans="1:24" ht="26.25" thickBot="1">
      <c r="A12" s="86"/>
      <c r="B12" s="25" t="s">
        <v>13</v>
      </c>
      <c r="C12" s="26" t="s">
        <v>14</v>
      </c>
      <c r="D12" s="27" t="s">
        <v>15</v>
      </c>
      <c r="E12" s="26" t="s">
        <v>16</v>
      </c>
      <c r="F12" s="28" t="s">
        <v>17</v>
      </c>
      <c r="G12" s="29" t="s">
        <v>13</v>
      </c>
      <c r="H12" s="30" t="s">
        <v>14</v>
      </c>
      <c r="I12" s="31" t="s">
        <v>15</v>
      </c>
      <c r="J12" s="30" t="s">
        <v>16</v>
      </c>
      <c r="K12" s="32" t="s">
        <v>17</v>
      </c>
      <c r="L12" s="16"/>
      <c r="M12" s="84"/>
      <c r="N12" s="17"/>
      <c r="O12" s="11"/>
      <c r="P12" s="18"/>
      <c r="Q12" s="13"/>
      <c r="R12" s="24"/>
      <c r="S12" s="5"/>
      <c r="T12" s="5"/>
      <c r="U12" s="5"/>
      <c r="V12" s="5"/>
      <c r="W12" s="5"/>
      <c r="X12" s="5"/>
    </row>
    <row r="13" spans="1:24">
      <c r="A13" s="33" t="s">
        <v>18</v>
      </c>
      <c r="B13" s="34">
        <v>245100</v>
      </c>
      <c r="C13" s="35">
        <v>99071.700000000012</v>
      </c>
      <c r="D13" s="35"/>
      <c r="E13" s="35"/>
      <c r="F13" s="36">
        <f t="shared" ref="F13:F19" si="0">SUM(B13:E13)</f>
        <v>344171.7</v>
      </c>
      <c r="G13" s="34">
        <v>174633.4</v>
      </c>
      <c r="H13" s="35">
        <v>56612.4</v>
      </c>
      <c r="I13" s="35"/>
      <c r="J13" s="35"/>
      <c r="K13" s="36">
        <f t="shared" ref="K13:K19" si="1">SUM(G13:J13)</f>
        <v>231245.8</v>
      </c>
      <c r="L13" s="16"/>
      <c r="M13" s="84"/>
      <c r="N13" s="17"/>
      <c r="O13" s="11"/>
      <c r="P13" s="13"/>
      <c r="Q13" s="13"/>
      <c r="R13" s="10"/>
      <c r="S13" s="5"/>
      <c r="T13" s="5"/>
      <c r="U13" s="5"/>
      <c r="V13" s="5"/>
      <c r="W13" s="5"/>
      <c r="X13" s="5"/>
    </row>
    <row r="14" spans="1:24">
      <c r="A14" s="33" t="s">
        <v>19</v>
      </c>
      <c r="B14" s="37">
        <v>16770</v>
      </c>
      <c r="C14" s="38"/>
      <c r="D14" s="38"/>
      <c r="E14" s="38"/>
      <c r="F14" s="39">
        <f t="shared" si="0"/>
        <v>16770</v>
      </c>
      <c r="G14" s="37">
        <v>11950.78</v>
      </c>
      <c r="H14" s="38"/>
      <c r="I14" s="38"/>
      <c r="J14" s="38"/>
      <c r="K14" s="39">
        <f t="shared" si="1"/>
        <v>11950.78</v>
      </c>
      <c r="L14" s="16"/>
      <c r="M14" s="22"/>
      <c r="N14" s="17"/>
      <c r="O14" s="40"/>
      <c r="P14" s="41"/>
      <c r="Q14" s="13"/>
      <c r="R14" s="10"/>
      <c r="S14" s="5"/>
      <c r="T14" s="5"/>
      <c r="U14" s="5"/>
      <c r="V14" s="5"/>
      <c r="W14" s="5"/>
      <c r="X14" s="5"/>
    </row>
    <row r="15" spans="1:24">
      <c r="A15" s="33" t="s">
        <v>20</v>
      </c>
      <c r="B15" s="37">
        <v>105163.4</v>
      </c>
      <c r="C15" s="38"/>
      <c r="D15" s="38"/>
      <c r="E15" s="38"/>
      <c r="F15" s="39">
        <f t="shared" si="0"/>
        <v>105163.4</v>
      </c>
      <c r="G15" s="37">
        <v>60859.95</v>
      </c>
      <c r="H15" s="38"/>
      <c r="I15" s="38"/>
      <c r="J15" s="38"/>
      <c r="K15" s="39">
        <f t="shared" si="1"/>
        <v>60859.95</v>
      </c>
      <c r="L15" s="16"/>
      <c r="M15" s="42"/>
      <c r="N15" s="11"/>
      <c r="O15" s="11"/>
      <c r="P15" s="13"/>
      <c r="Q15" s="13"/>
      <c r="R15" s="9"/>
      <c r="S15" s="5"/>
      <c r="T15" s="5"/>
      <c r="U15" s="5"/>
      <c r="V15" s="5"/>
      <c r="W15" s="5"/>
      <c r="X15" s="5"/>
    </row>
    <row r="16" spans="1:24">
      <c r="A16" s="33" t="s">
        <v>21</v>
      </c>
      <c r="B16" s="37">
        <v>120072.44</v>
      </c>
      <c r="C16" s="38"/>
      <c r="D16" s="38"/>
      <c r="E16" s="38"/>
      <c r="F16" s="39">
        <f t="shared" si="0"/>
        <v>120072.44</v>
      </c>
      <c r="G16" s="37">
        <v>62200.74</v>
      </c>
      <c r="H16" s="38"/>
      <c r="I16" s="38"/>
      <c r="J16" s="38"/>
      <c r="K16" s="39">
        <f t="shared" si="1"/>
        <v>62200.74</v>
      </c>
      <c r="L16" s="16"/>
      <c r="M16" s="19"/>
      <c r="N16" s="11"/>
      <c r="O16" s="11"/>
      <c r="P16" s="43"/>
      <c r="Q16" s="13"/>
      <c r="R16" s="10"/>
      <c r="S16" s="5"/>
      <c r="T16" s="5"/>
      <c r="U16" s="5"/>
      <c r="V16" s="5"/>
      <c r="W16" s="5"/>
      <c r="X16" s="5"/>
    </row>
    <row r="17" spans="1:24">
      <c r="A17" s="44" t="s">
        <v>22</v>
      </c>
      <c r="B17" s="37">
        <v>293894.68</v>
      </c>
      <c r="C17" s="38"/>
      <c r="D17" s="38"/>
      <c r="E17" s="38"/>
      <c r="F17" s="39">
        <f t="shared" si="0"/>
        <v>293894.68</v>
      </c>
      <c r="G17" s="37">
        <v>213394.58</v>
      </c>
      <c r="H17" s="38"/>
      <c r="I17" s="38"/>
      <c r="J17" s="38"/>
      <c r="K17" s="39">
        <f t="shared" si="1"/>
        <v>213394.58</v>
      </c>
      <c r="L17" s="16"/>
      <c r="M17" s="45"/>
      <c r="N17" s="40"/>
      <c r="O17" s="11"/>
      <c r="P17" s="13"/>
      <c r="Q17" s="13"/>
      <c r="R17" s="10"/>
      <c r="S17" s="5"/>
      <c r="T17" s="5"/>
      <c r="U17" s="5"/>
      <c r="V17" s="5"/>
      <c r="W17" s="5"/>
      <c r="X17" s="5"/>
    </row>
    <row r="18" spans="1:24">
      <c r="A18" s="46" t="s">
        <v>23</v>
      </c>
      <c r="B18" s="37"/>
      <c r="C18" s="38">
        <v>1500</v>
      </c>
      <c r="D18" s="38"/>
      <c r="E18" s="38"/>
      <c r="F18" s="39">
        <f t="shared" si="0"/>
        <v>1500</v>
      </c>
      <c r="G18" s="37"/>
      <c r="H18" s="38">
        <v>300</v>
      </c>
      <c r="I18" s="38"/>
      <c r="J18" s="38"/>
      <c r="K18" s="39">
        <f t="shared" si="1"/>
        <v>300</v>
      </c>
      <c r="L18" s="16"/>
      <c r="M18" s="45"/>
      <c r="N18" s="40"/>
      <c r="O18" s="11"/>
      <c r="P18" s="13"/>
      <c r="Q18" s="13"/>
      <c r="R18" s="10"/>
      <c r="S18" s="5"/>
      <c r="T18" s="5"/>
      <c r="U18" s="5"/>
      <c r="V18" s="5"/>
      <c r="W18" s="5"/>
      <c r="X18" s="5"/>
    </row>
    <row r="19" spans="1:24" ht="15.75" thickBot="1">
      <c r="A19" s="46" t="s">
        <v>24</v>
      </c>
      <c r="B19" s="47"/>
      <c r="C19" s="48"/>
      <c r="D19" s="48"/>
      <c r="E19" s="48"/>
      <c r="F19" s="49">
        <f t="shared" si="0"/>
        <v>0</v>
      </c>
      <c r="G19" s="47">
        <v>79.246700000000004</v>
      </c>
      <c r="H19" s="48"/>
      <c r="I19" s="48"/>
      <c r="J19" s="48"/>
      <c r="K19" s="49">
        <f t="shared" si="1"/>
        <v>79.246700000000004</v>
      </c>
      <c r="L19" s="16"/>
      <c r="M19" s="19"/>
      <c r="N19" s="40"/>
      <c r="O19" s="11"/>
      <c r="P19" s="13"/>
      <c r="Q19" s="13"/>
      <c r="R19" s="10"/>
      <c r="S19" s="5"/>
      <c r="T19" s="5"/>
      <c r="U19" s="5"/>
      <c r="V19" s="5"/>
      <c r="W19" s="5"/>
      <c r="X19" s="5"/>
    </row>
    <row r="20" spans="1:24" ht="15.75" thickBot="1">
      <c r="A20" s="50" t="s">
        <v>25</v>
      </c>
      <c r="B20" s="51">
        <f t="shared" ref="B20:K20" si="2">SUM(B13:B19)</f>
        <v>781000.52</v>
      </c>
      <c r="C20" s="51">
        <f t="shared" si="2"/>
        <v>100571.70000000001</v>
      </c>
      <c r="D20" s="51">
        <f t="shared" si="2"/>
        <v>0</v>
      </c>
      <c r="E20" s="51">
        <f t="shared" si="2"/>
        <v>0</v>
      </c>
      <c r="F20" s="51">
        <f t="shared" si="2"/>
        <v>881572.22</v>
      </c>
      <c r="G20" s="51">
        <f t="shared" si="2"/>
        <v>523118.69669999997</v>
      </c>
      <c r="H20" s="51">
        <f t="shared" si="2"/>
        <v>56912.4</v>
      </c>
      <c r="I20" s="51">
        <f t="shared" si="2"/>
        <v>0</v>
      </c>
      <c r="J20" s="51">
        <f t="shared" si="2"/>
        <v>0</v>
      </c>
      <c r="K20" s="51">
        <f t="shared" si="2"/>
        <v>580031.09669999999</v>
      </c>
      <c r="L20" s="52"/>
      <c r="M20" s="45"/>
      <c r="N20" s="9"/>
      <c r="O20" s="9"/>
      <c r="P20" s="9"/>
      <c r="Q20" s="9"/>
      <c r="R20" s="10"/>
      <c r="S20" s="4"/>
      <c r="T20" s="4"/>
      <c r="U20" s="4"/>
      <c r="V20" s="4"/>
      <c r="W20" s="4"/>
      <c r="X20" s="4"/>
    </row>
    <row r="21" spans="1:24">
      <c r="M21" s="19"/>
      <c r="N21" s="53"/>
      <c r="O21" s="9"/>
      <c r="P21" s="43"/>
      <c r="Q21" s="9"/>
      <c r="R21" s="10"/>
      <c r="S21" s="4"/>
      <c r="T21" s="4"/>
      <c r="U21" s="4"/>
      <c r="V21" s="4"/>
      <c r="W21" s="4"/>
      <c r="X21" s="4"/>
    </row>
    <row r="22" spans="1:24">
      <c r="M22" s="43"/>
      <c r="N22" s="53"/>
      <c r="O22" s="9"/>
      <c r="P22" s="43"/>
      <c r="Q22" s="9"/>
      <c r="R22" s="10"/>
      <c r="S22" s="4"/>
      <c r="T22" s="4"/>
      <c r="U22" s="4"/>
      <c r="V22" s="4"/>
      <c r="W22" s="4"/>
      <c r="X22" s="4"/>
    </row>
    <row r="23" spans="1:24">
      <c r="A23" s="54" t="s">
        <v>26</v>
      </c>
      <c r="B23" s="15"/>
      <c r="C23" s="15"/>
      <c r="D23" s="15"/>
      <c r="E23" s="15"/>
      <c r="F23" s="15"/>
      <c r="M23" s="43"/>
      <c r="N23" s="53"/>
      <c r="O23" s="9"/>
      <c r="P23" s="43"/>
      <c r="Q23" s="10"/>
      <c r="R23" s="10"/>
      <c r="S23" s="4"/>
      <c r="T23" s="4"/>
      <c r="U23" s="4"/>
      <c r="V23" s="4"/>
      <c r="W23" s="4"/>
      <c r="X23" s="4"/>
    </row>
    <row r="24" spans="1:24">
      <c r="A24" s="55"/>
      <c r="B24" s="15"/>
      <c r="C24" s="15"/>
      <c r="D24" s="15"/>
      <c r="E24" s="15"/>
      <c r="F24" s="15"/>
      <c r="M24" s="43"/>
      <c r="N24" s="53"/>
      <c r="O24" s="9"/>
      <c r="P24" s="9"/>
      <c r="Q24" s="9"/>
      <c r="R24" s="10"/>
      <c r="S24" s="4"/>
      <c r="T24" s="4"/>
      <c r="U24" s="4"/>
      <c r="V24" s="4"/>
      <c r="W24" s="4"/>
      <c r="X24" s="4"/>
    </row>
    <row r="25" spans="1:24" ht="38.25">
      <c r="A25" s="56" t="s">
        <v>10</v>
      </c>
      <c r="B25" s="57" t="s">
        <v>27</v>
      </c>
      <c r="C25" s="57" t="s">
        <v>28</v>
      </c>
      <c r="D25" s="57" t="s">
        <v>29</v>
      </c>
      <c r="E25" s="57" t="s">
        <v>30</v>
      </c>
      <c r="F25" s="58" t="s">
        <v>31</v>
      </c>
      <c r="M25" s="45"/>
      <c r="N25" s="9"/>
      <c r="O25" s="9"/>
      <c r="P25" s="9"/>
      <c r="Q25" s="9"/>
      <c r="R25" s="10"/>
      <c r="S25" s="4"/>
      <c r="T25" s="4"/>
      <c r="U25" s="4"/>
      <c r="V25" s="4"/>
      <c r="W25" s="4"/>
      <c r="X25" s="4"/>
    </row>
    <row r="26" spans="1:24" ht="25.5">
      <c r="A26" s="59" t="s">
        <v>32</v>
      </c>
      <c r="B26" s="38">
        <v>0</v>
      </c>
      <c r="C26" s="38">
        <f>K13+K14+K19+K18</f>
        <v>243575.82669999998</v>
      </c>
      <c r="D26" s="38">
        <f>SUM(D27:D46)</f>
        <v>441511.56175912201</v>
      </c>
      <c r="E26" s="38">
        <f>SUM(E27:E46)</f>
        <v>445924.69057600002</v>
      </c>
      <c r="F26" s="60">
        <f>SUM(B26+C26-E26)</f>
        <v>-202348.86387600005</v>
      </c>
      <c r="M26" s="19"/>
      <c r="N26" s="53"/>
      <c r="O26" s="9"/>
      <c r="P26" s="61"/>
      <c r="Q26" s="9"/>
      <c r="R26" s="10"/>
      <c r="S26" s="4"/>
      <c r="T26" s="4"/>
      <c r="U26" s="4"/>
      <c r="V26" s="4"/>
      <c r="W26" s="4"/>
      <c r="X26" s="4"/>
    </row>
    <row r="27" spans="1:24">
      <c r="A27" s="62" t="s">
        <v>33</v>
      </c>
      <c r="B27" s="63"/>
      <c r="C27" s="63"/>
      <c r="D27" s="64">
        <v>919.65608400000008</v>
      </c>
      <c r="E27" s="64">
        <v>919.65608400000008</v>
      </c>
      <c r="F27" s="65"/>
      <c r="G27" s="66"/>
      <c r="M27" s="19"/>
      <c r="N27" s="53"/>
      <c r="O27" s="9"/>
      <c r="P27" s="61"/>
      <c r="Q27" s="42"/>
      <c r="R27" s="10"/>
      <c r="S27" s="4"/>
      <c r="T27" s="4"/>
      <c r="U27" s="4"/>
      <c r="V27" s="4"/>
      <c r="W27" s="4"/>
      <c r="X27" s="4"/>
    </row>
    <row r="28" spans="1:24">
      <c r="A28" s="67" t="s">
        <v>34</v>
      </c>
      <c r="B28" s="65"/>
      <c r="C28" s="65"/>
      <c r="D28" s="65">
        <v>4719.5121951219517</v>
      </c>
      <c r="E28" s="65">
        <v>1500</v>
      </c>
      <c r="F28" s="65"/>
      <c r="G28" s="66"/>
      <c r="H28" s="15"/>
      <c r="M28" s="19"/>
      <c r="N28" s="53"/>
      <c r="O28" s="9"/>
      <c r="P28" s="61"/>
      <c r="Q28" s="68"/>
      <c r="R28" s="10"/>
      <c r="S28" s="4"/>
      <c r="T28" s="4"/>
      <c r="U28" s="4"/>
      <c r="V28" s="4"/>
      <c r="W28" s="4"/>
      <c r="X28" s="4"/>
    </row>
    <row r="29" spans="1:24">
      <c r="A29" s="67" t="s">
        <v>35</v>
      </c>
      <c r="B29" s="65"/>
      <c r="C29" s="65"/>
      <c r="D29" s="65">
        <v>83357.3</v>
      </c>
      <c r="E29" s="65">
        <v>83357.3</v>
      </c>
      <c r="F29" s="65"/>
      <c r="G29" s="66"/>
      <c r="H29" s="15"/>
      <c r="M29" s="19"/>
      <c r="N29" s="53"/>
      <c r="O29" s="9"/>
      <c r="P29" s="9"/>
      <c r="Q29" s="68"/>
      <c r="R29" s="9"/>
      <c r="S29" s="4"/>
      <c r="T29" s="4"/>
      <c r="U29" s="4"/>
      <c r="V29" s="4"/>
      <c r="W29" s="4"/>
      <c r="X29" s="4"/>
    </row>
    <row r="30" spans="1:24">
      <c r="A30" s="69" t="s">
        <v>36</v>
      </c>
      <c r="B30" s="65"/>
      <c r="C30" s="65"/>
      <c r="D30" s="65">
        <v>23660</v>
      </c>
      <c r="E30" s="65">
        <v>23660</v>
      </c>
      <c r="F30" s="65"/>
      <c r="G30" s="66"/>
      <c r="H30" s="15"/>
      <c r="M30" s="45"/>
      <c r="N30" s="9"/>
      <c r="O30" s="9"/>
      <c r="P30" s="9"/>
      <c r="Q30" s="68"/>
      <c r="R30" s="9"/>
      <c r="S30" s="4"/>
      <c r="T30" s="4"/>
      <c r="U30" s="4"/>
      <c r="V30" s="4"/>
      <c r="W30" s="4"/>
      <c r="X30" s="4"/>
    </row>
    <row r="31" spans="1:24">
      <c r="A31" s="70" t="s">
        <v>37</v>
      </c>
      <c r="B31" s="65"/>
      <c r="C31" s="65"/>
      <c r="D31" s="65">
        <v>15000</v>
      </c>
      <c r="E31" s="65">
        <v>15000</v>
      </c>
      <c r="F31" s="65"/>
      <c r="G31" s="66"/>
      <c r="H31" s="15"/>
      <c r="M31" s="45"/>
      <c r="N31" s="9"/>
      <c r="O31" s="9"/>
      <c r="P31" s="9"/>
      <c r="Q31" s="68"/>
      <c r="R31" s="9"/>
      <c r="S31" s="4"/>
      <c r="T31" s="4"/>
      <c r="U31" s="4"/>
      <c r="V31" s="4"/>
      <c r="W31" s="4"/>
      <c r="X31" s="4"/>
    </row>
    <row r="32" spans="1:24">
      <c r="A32" s="70" t="s">
        <v>38</v>
      </c>
      <c r="B32" s="65"/>
      <c r="C32" s="65"/>
      <c r="D32" s="65">
        <v>2244</v>
      </c>
      <c r="E32" s="65">
        <v>2244</v>
      </c>
      <c r="F32" s="65"/>
      <c r="G32" s="66"/>
      <c r="H32" s="15"/>
      <c r="M32" s="45"/>
      <c r="N32" s="9"/>
      <c r="O32" s="9"/>
      <c r="P32" s="9"/>
      <c r="Q32" s="68"/>
      <c r="R32" s="9"/>
      <c r="S32" s="4"/>
      <c r="T32" s="4"/>
      <c r="U32" s="4"/>
      <c r="V32" s="4"/>
      <c r="W32" s="4"/>
      <c r="X32" s="4"/>
    </row>
    <row r="33" spans="1:24">
      <c r="A33" s="70" t="s">
        <v>39</v>
      </c>
      <c r="B33" s="65"/>
      <c r="C33" s="65"/>
      <c r="D33" s="65">
        <v>24000</v>
      </c>
      <c r="E33" s="65">
        <v>24000</v>
      </c>
      <c r="F33" s="65"/>
      <c r="G33" s="66"/>
      <c r="H33" s="15"/>
      <c r="M33" s="45"/>
      <c r="N33" s="9"/>
      <c r="O33" s="9"/>
      <c r="P33" s="9"/>
      <c r="Q33" s="68"/>
      <c r="R33" s="9"/>
      <c r="S33" s="4"/>
      <c r="T33" s="4"/>
      <c r="U33" s="4"/>
      <c r="V33" s="4"/>
      <c r="W33" s="4"/>
      <c r="X33" s="4"/>
    </row>
    <row r="34" spans="1:24">
      <c r="A34" s="70" t="s">
        <v>40</v>
      </c>
      <c r="B34" s="65"/>
      <c r="C34" s="65"/>
      <c r="D34" s="65">
        <v>3866</v>
      </c>
      <c r="E34" s="65">
        <v>3866</v>
      </c>
      <c r="F34" s="65"/>
      <c r="G34" s="66"/>
      <c r="H34" s="15"/>
      <c r="M34" s="45"/>
      <c r="N34" s="9"/>
      <c r="O34" s="9"/>
      <c r="P34" s="9"/>
      <c r="Q34" s="68"/>
      <c r="R34" s="9"/>
      <c r="S34" s="4"/>
      <c r="T34" s="4"/>
      <c r="U34" s="4"/>
      <c r="V34" s="4"/>
      <c r="W34" s="4"/>
      <c r="X34" s="4"/>
    </row>
    <row r="35" spans="1:24">
      <c r="A35" s="70" t="s">
        <v>41</v>
      </c>
      <c r="B35" s="65"/>
      <c r="C35" s="65"/>
      <c r="D35" s="65">
        <v>998.28</v>
      </c>
      <c r="E35" s="65">
        <v>998.28</v>
      </c>
      <c r="F35" s="65"/>
      <c r="G35" s="66"/>
      <c r="H35" s="15"/>
      <c r="M35" s="19"/>
      <c r="N35" s="9"/>
      <c r="O35" s="9"/>
      <c r="P35" s="9"/>
      <c r="Q35" s="68"/>
      <c r="R35" s="9"/>
      <c r="S35" s="4"/>
      <c r="T35" s="4"/>
      <c r="U35" s="4"/>
      <c r="V35" s="4"/>
      <c r="W35" s="4"/>
      <c r="X35" s="4"/>
    </row>
    <row r="36" spans="1:24">
      <c r="A36" s="70" t="s">
        <v>42</v>
      </c>
      <c r="B36" s="65"/>
      <c r="C36" s="65"/>
      <c r="D36" s="65">
        <v>2077.8420639999999</v>
      </c>
      <c r="E36" s="65">
        <v>2077.8420639999999</v>
      </c>
      <c r="F36" s="65"/>
      <c r="G36" s="66"/>
      <c r="H36" s="15"/>
      <c r="M36" s="71"/>
      <c r="N36" s="4"/>
      <c r="O36" s="4"/>
      <c r="P36" s="4"/>
      <c r="Q36" s="72"/>
      <c r="R36" s="4"/>
      <c r="S36" s="4"/>
      <c r="T36" s="4"/>
      <c r="U36" s="4"/>
      <c r="V36" s="4"/>
      <c r="W36" s="4"/>
      <c r="X36" s="4"/>
    </row>
    <row r="37" spans="1:24">
      <c r="A37" s="70" t="s">
        <v>43</v>
      </c>
      <c r="B37" s="65"/>
      <c r="C37" s="65"/>
      <c r="D37" s="65">
        <v>15689.30688</v>
      </c>
      <c r="E37" s="65">
        <v>15689.30688</v>
      </c>
      <c r="F37" s="65"/>
      <c r="G37" s="66"/>
      <c r="H37" s="15"/>
      <c r="M37" s="71"/>
      <c r="N37" s="4"/>
      <c r="O37" s="4"/>
      <c r="P37" s="4"/>
      <c r="Q37" s="72"/>
      <c r="R37" s="4"/>
      <c r="S37" s="4"/>
      <c r="T37" s="4"/>
      <c r="U37" s="4"/>
      <c r="V37" s="4"/>
      <c r="W37" s="4"/>
      <c r="X37" s="4"/>
    </row>
    <row r="38" spans="1:24">
      <c r="A38" s="70" t="s">
        <v>44</v>
      </c>
      <c r="B38" s="65"/>
      <c r="C38" s="65"/>
      <c r="D38" s="65">
        <v>13647.193863999997</v>
      </c>
      <c r="E38" s="65">
        <v>13647.193863999997</v>
      </c>
      <c r="F38" s="65"/>
      <c r="G38" s="66"/>
      <c r="H38" s="15"/>
      <c r="M38" s="71"/>
      <c r="N38" s="4"/>
      <c r="O38" s="4"/>
      <c r="P38" s="4"/>
      <c r="Q38" s="72"/>
      <c r="R38" s="4"/>
      <c r="S38" s="4"/>
      <c r="T38" s="4"/>
      <c r="U38" s="4"/>
      <c r="V38" s="4"/>
      <c r="W38" s="4"/>
      <c r="X38" s="4"/>
    </row>
    <row r="39" spans="1:24">
      <c r="A39" s="73" t="s">
        <v>45</v>
      </c>
      <c r="B39" s="65"/>
      <c r="C39" s="65"/>
      <c r="D39" s="65">
        <v>2321.8721919999998</v>
      </c>
      <c r="E39" s="65">
        <v>2321.8721919999998</v>
      </c>
      <c r="F39" s="65"/>
      <c r="G39" s="66"/>
      <c r="H39" s="15"/>
      <c r="M39" s="71"/>
      <c r="N39" s="4"/>
      <c r="O39" s="4"/>
      <c r="P39" s="4"/>
      <c r="Q39" s="72"/>
      <c r="R39" s="4"/>
      <c r="S39" s="4"/>
      <c r="T39" s="4"/>
      <c r="U39" s="4"/>
      <c r="V39" s="4"/>
      <c r="W39" s="4"/>
      <c r="X39" s="4"/>
    </row>
    <row r="40" spans="1:24">
      <c r="A40" s="74" t="s">
        <v>46</v>
      </c>
      <c r="B40" s="65"/>
      <c r="C40" s="65"/>
      <c r="D40" s="65">
        <v>3008</v>
      </c>
      <c r="E40" s="65">
        <v>3008</v>
      </c>
      <c r="F40" s="65"/>
      <c r="G40" s="66"/>
      <c r="H40" s="15"/>
      <c r="M40" s="71"/>
      <c r="N40" s="4"/>
      <c r="O40" s="4"/>
      <c r="P40" s="4"/>
      <c r="Q40" s="72"/>
      <c r="R40" s="4"/>
      <c r="S40" s="4"/>
      <c r="T40" s="4"/>
      <c r="U40" s="4"/>
      <c r="V40" s="4"/>
      <c r="W40" s="4"/>
      <c r="X40" s="4"/>
    </row>
    <row r="41" spans="1:24" ht="38.25">
      <c r="A41" s="74" t="s">
        <v>47</v>
      </c>
      <c r="B41" s="65"/>
      <c r="C41" s="65"/>
      <c r="D41" s="63">
        <v>17189.946943999999</v>
      </c>
      <c r="E41" s="63">
        <v>1715.6447599999999</v>
      </c>
      <c r="F41" s="65"/>
      <c r="G41" s="66"/>
      <c r="H41" s="15"/>
      <c r="M41" s="72"/>
      <c r="N41" s="72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25.5">
      <c r="A42" s="74" t="s">
        <v>48</v>
      </c>
      <c r="B42" s="65"/>
      <c r="C42" s="65"/>
      <c r="D42" s="65">
        <v>137042.92016400001</v>
      </c>
      <c r="E42" s="65">
        <v>156862.61655999999</v>
      </c>
      <c r="F42" s="65"/>
      <c r="G42" s="66"/>
      <c r="H42" s="15"/>
      <c r="M42" s="72"/>
      <c r="N42" s="4"/>
      <c r="O42" s="4"/>
      <c r="P42" s="4"/>
      <c r="Q42" s="71"/>
      <c r="R42" s="4"/>
      <c r="S42" s="4"/>
      <c r="T42" s="4"/>
      <c r="U42" s="4"/>
      <c r="V42" s="4"/>
      <c r="W42" s="4"/>
      <c r="X42" s="4"/>
    </row>
    <row r="43" spans="1:24">
      <c r="A43" s="74" t="s">
        <v>49</v>
      </c>
      <c r="B43" s="65"/>
      <c r="C43" s="65"/>
      <c r="D43" s="65">
        <v>62296.599132000003</v>
      </c>
      <c r="E43" s="65">
        <v>62296.599132000003</v>
      </c>
      <c r="F43" s="65"/>
      <c r="G43" s="66"/>
      <c r="M43" s="72"/>
      <c r="N43" s="75"/>
      <c r="O43" s="4"/>
      <c r="P43" s="4"/>
      <c r="Q43" s="72"/>
      <c r="R43" s="4"/>
      <c r="S43" s="4"/>
      <c r="T43" s="4"/>
      <c r="U43" s="4"/>
      <c r="V43" s="4"/>
      <c r="W43" s="4"/>
      <c r="X43" s="4"/>
    </row>
    <row r="44" spans="1:24">
      <c r="A44" s="69" t="s">
        <v>50</v>
      </c>
      <c r="B44" s="65"/>
      <c r="C44" s="65"/>
      <c r="D44" s="65">
        <v>331.68764800000002</v>
      </c>
      <c r="E44" s="65">
        <v>331.68764800000002</v>
      </c>
      <c r="F44" s="65"/>
      <c r="G44" s="66"/>
      <c r="M44" s="71"/>
      <c r="N44" s="71"/>
      <c r="O44" s="4"/>
      <c r="P44" s="4"/>
      <c r="Q44" s="71"/>
      <c r="R44" s="4"/>
      <c r="S44" s="4"/>
      <c r="T44" s="4"/>
      <c r="U44" s="4"/>
      <c r="V44" s="4"/>
      <c r="W44" s="4"/>
      <c r="X44" s="4"/>
    </row>
    <row r="45" spans="1:24">
      <c r="A45" s="69" t="s">
        <v>51</v>
      </c>
      <c r="B45" s="65">
        <v>0</v>
      </c>
      <c r="C45" s="65"/>
      <c r="D45" s="65">
        <v>18690.753199999999</v>
      </c>
      <c r="E45" s="65">
        <v>21978.000000000004</v>
      </c>
      <c r="F45" s="65">
        <f>B45+D45-E45</f>
        <v>-3287.2468000000044</v>
      </c>
      <c r="G45" s="66"/>
      <c r="M45" s="7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69" t="s">
        <v>19</v>
      </c>
      <c r="B46" s="65"/>
      <c r="C46" s="65"/>
      <c r="D46" s="65">
        <v>10450.691392000001</v>
      </c>
      <c r="E46" s="65">
        <v>10450.691392000001</v>
      </c>
      <c r="F46" s="76"/>
      <c r="G46" s="66"/>
      <c r="M46" s="7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25.5">
      <c r="A47" s="77" t="s">
        <v>52</v>
      </c>
      <c r="B47" s="65">
        <v>0</v>
      </c>
      <c r="C47" s="65">
        <f>K16</f>
        <v>62200.74</v>
      </c>
      <c r="D47" s="76">
        <v>50590.8</v>
      </c>
      <c r="E47" s="76">
        <v>114645.3898</v>
      </c>
      <c r="F47" s="76">
        <f>SUM(B47+C47-E47)</f>
        <v>-52444.649800000007</v>
      </c>
      <c r="G47" s="66"/>
      <c r="M47" s="7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25.5">
      <c r="A48" s="77" t="s">
        <v>53</v>
      </c>
      <c r="B48" s="65">
        <v>0</v>
      </c>
      <c r="C48" s="65">
        <f>K17</f>
        <v>213394.58</v>
      </c>
      <c r="D48" s="76">
        <v>0</v>
      </c>
      <c r="E48" s="76">
        <v>598836.22</v>
      </c>
      <c r="F48" s="76">
        <f>SUM(B48+C48-E48)</f>
        <v>-385441.64</v>
      </c>
      <c r="G48" s="66"/>
      <c r="M48" s="72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>
      <c r="A49" s="77" t="s">
        <v>54</v>
      </c>
      <c r="B49" s="65">
        <v>0</v>
      </c>
      <c r="C49" s="65">
        <f>K15</f>
        <v>60859.95</v>
      </c>
      <c r="D49" s="76">
        <v>127840</v>
      </c>
      <c r="E49" s="76">
        <v>102725.76000000001</v>
      </c>
      <c r="F49" s="76">
        <f>SUM(B49+C49-E49)</f>
        <v>-41865.810000000012</v>
      </c>
      <c r="G49" s="66"/>
      <c r="M49" s="72"/>
      <c r="N49" s="4"/>
      <c r="O49" s="4"/>
      <c r="P49" s="4"/>
      <c r="Q49" s="6"/>
      <c r="R49" s="4"/>
      <c r="S49" s="4"/>
      <c r="T49" s="4"/>
      <c r="U49" s="4"/>
      <c r="V49" s="4"/>
      <c r="W49" s="4"/>
      <c r="X49" s="4"/>
    </row>
    <row r="50" spans="1:24">
      <c r="A50" s="78" t="s">
        <v>55</v>
      </c>
      <c r="B50" s="76">
        <f>SUM(B26:B49)-B45</f>
        <v>0</v>
      </c>
      <c r="C50" s="76">
        <f>SUM(C26:C49)</f>
        <v>580031.09669999988</v>
      </c>
      <c r="D50" s="76">
        <f>SUM(D26+D47+D48+D49)</f>
        <v>619942.361759122</v>
      </c>
      <c r="E50" s="76">
        <f>SUM(E26+E47+E48+E49)</f>
        <v>1262132.0603759999</v>
      </c>
      <c r="F50" s="76">
        <f>SUM(B50+C50-E50)</f>
        <v>-682100.96367600001</v>
      </c>
      <c r="G50" s="66"/>
      <c r="M50" s="72"/>
      <c r="N50" s="4"/>
      <c r="O50" s="4"/>
      <c r="P50" s="4"/>
      <c r="Q50" s="6"/>
      <c r="R50" s="4"/>
      <c r="S50" s="4"/>
      <c r="T50" s="4"/>
      <c r="U50" s="4"/>
      <c r="V50" s="4"/>
      <c r="W50" s="4"/>
      <c r="X50" s="4"/>
    </row>
    <row r="51" spans="1:24">
      <c r="A51" s="79" t="s">
        <v>56</v>
      </c>
      <c r="B51" s="80"/>
      <c r="C51" s="80"/>
      <c r="D51" s="80"/>
      <c r="E51" s="80"/>
      <c r="F51" s="80"/>
      <c r="G51" s="79" t="s">
        <v>57</v>
      </c>
      <c r="H51" s="81"/>
      <c r="I51" s="81"/>
      <c r="J51" s="81"/>
      <c r="M51" s="72"/>
      <c r="N51" s="82"/>
      <c r="O51" s="4"/>
      <c r="P51" s="4"/>
      <c r="Q51" s="6"/>
      <c r="R51" s="4"/>
      <c r="S51" s="4"/>
      <c r="T51" s="4"/>
      <c r="U51" s="4"/>
      <c r="V51" s="4"/>
      <c r="W51" s="4"/>
      <c r="X51" s="4"/>
    </row>
    <row r="52" spans="1:24">
      <c r="A52" s="79" t="s">
        <v>58</v>
      </c>
      <c r="B52" s="80"/>
      <c r="C52" s="80"/>
      <c r="D52" s="80"/>
      <c r="E52" s="80"/>
      <c r="F52" s="80"/>
      <c r="G52" s="79" t="s">
        <v>59</v>
      </c>
      <c r="H52" s="81"/>
      <c r="I52" s="81"/>
      <c r="J52" s="81"/>
      <c r="M52" s="83"/>
      <c r="N52" s="82"/>
      <c r="O52" s="4"/>
      <c r="P52" s="4"/>
      <c r="Q52" s="4"/>
    </row>
    <row r="53" spans="1:24">
      <c r="A53" s="79"/>
      <c r="B53" s="80"/>
      <c r="C53" s="80"/>
      <c r="D53" s="80"/>
      <c r="E53" s="80"/>
      <c r="F53" s="80"/>
      <c r="G53" s="79"/>
      <c r="H53" s="81"/>
      <c r="I53" s="81"/>
      <c r="J53" s="81"/>
      <c r="M53" s="83"/>
      <c r="N53" s="82"/>
      <c r="O53" s="4"/>
      <c r="P53" s="4"/>
      <c r="Q53" s="4"/>
    </row>
  </sheetData>
  <mergeCells count="6">
    <mergeCell ref="M3:M4"/>
    <mergeCell ref="M6:M7"/>
    <mergeCell ref="A11:A12"/>
    <mergeCell ref="B11:F11"/>
    <mergeCell ref="G11:K11"/>
    <mergeCell ref="M12:M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2015-04-17T09:10:24Z</dcterms:modified>
</cp:coreProperties>
</file>