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05" windowWidth="23475" windowHeight="9210" activeTab="2"/>
  </bookViews>
  <sheets>
    <sheet name="2015 год)" sheetId="1" r:id="rId1"/>
    <sheet name="2016 год" sheetId="2" r:id="rId2"/>
    <sheet name="2017 год" sheetId="3" r:id="rId3"/>
  </sheets>
  <calcPr calcId="125725"/>
</workbook>
</file>

<file path=xl/calcChain.xml><?xml version="1.0" encoding="utf-8"?>
<calcChain xmlns="http://schemas.openxmlformats.org/spreadsheetml/2006/main">
  <c r="J40" i="3"/>
  <c r="J41" s="1"/>
  <c r="J39"/>
  <c r="I41"/>
  <c r="H41"/>
  <c r="G41"/>
  <c r="C36" l="1"/>
  <c r="C31"/>
  <c r="E15"/>
  <c r="D15"/>
  <c r="C15"/>
  <c r="F13"/>
  <c r="F12"/>
  <c r="F11"/>
  <c r="C15" i="2"/>
  <c r="E15"/>
  <c r="C37"/>
  <c r="C31"/>
  <c r="D15"/>
  <c r="F13"/>
  <c r="F12"/>
  <c r="F11"/>
  <c r="C43" i="1"/>
  <c r="E43" s="1"/>
  <c r="C42"/>
  <c r="D41"/>
  <c r="D44" s="1"/>
  <c r="C41"/>
  <c r="C44" s="1"/>
  <c r="C38"/>
  <c r="C30"/>
  <c r="D42" s="1"/>
  <c r="E42" s="1"/>
  <c r="F14"/>
  <c r="E14"/>
  <c r="D14"/>
  <c r="F13"/>
  <c r="F12"/>
  <c r="F11"/>
  <c r="C41" i="3" l="1"/>
  <c r="F15"/>
  <c r="D41"/>
  <c r="F15" i="2"/>
  <c r="E41" i="1"/>
  <c r="E44" s="1"/>
  <c r="E41" i="3" l="1"/>
</calcChain>
</file>

<file path=xl/sharedStrings.xml><?xml version="1.0" encoding="utf-8"?>
<sst xmlns="http://schemas.openxmlformats.org/spreadsheetml/2006/main" count="235" uniqueCount="83">
  <si>
    <t>ООО "УК "Пионер"</t>
  </si>
  <si>
    <t>Отчет о стоимости выполненных работ по содержанию и текущему ремонту общего имущества жилого дома за 2015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</si>
  <si>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Тореза 85</t>
    </r>
  </si>
  <si>
    <t>Общая полезная  площадь помещений  м2</t>
  </si>
  <si>
    <t>м2</t>
  </si>
  <si>
    <t>Площадь подвала</t>
  </si>
  <si>
    <t>,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</si>
  <si>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</si>
  <si>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</si>
  <si>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</si>
  <si>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</si>
  <si>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</si>
  <si>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</si>
  <si>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 ТБО</t>
  </si>
  <si>
    <t>Содержание жилья</t>
  </si>
  <si>
    <t>Ремонт жилья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</si>
  <si>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</si>
  <si>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</si>
  <si>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</si>
  <si>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</si>
  <si>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</si>
  <si>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</si>
  <si>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</si>
  <si>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Пионер" </t>
  </si>
  <si>
    <t>Отключения,  осмотры, запуски систем г/х/в и отопления, ревизии, , мелкий ремонт на трубопроводе, снятие показаний с МОП, пломбировка.</t>
  </si>
  <si>
    <t>Содержание строительных конструкций</t>
  </si>
  <si>
    <t>Демонтаж досок объявлений. Осмотры чердаков и крыши, замена замка на чердак.</t>
  </si>
  <si>
    <t xml:space="preserve">Паспортный стол, начисление платежей </t>
  </si>
  <si>
    <t>ООО "ГЦРКП"</t>
  </si>
  <si>
    <t>Услуги по начислению кварт.платы, услуги паспортного стола</t>
  </si>
  <si>
    <t>Дератизация, дезинсекция</t>
  </si>
  <si>
    <t xml:space="preserve">ООО "Рубин", Дезинфекционная станция </t>
  </si>
  <si>
    <t xml:space="preserve">Обработка  раз в месяц от грызунов . </t>
  </si>
  <si>
    <t xml:space="preserve">Аварийно-Диспетчерское обслуживание </t>
  </si>
  <si>
    <t>ООО "УК Пионер"</t>
  </si>
  <si>
    <t>Санитарное содержание МОП, услуги ПСД</t>
  </si>
  <si>
    <t>Заработная плата дворника, ПСД, налоги с ФОТ, хозяйственные и моющие средства, уборочный инструмент, спецодежда.</t>
  </si>
  <si>
    <t xml:space="preserve">Вывоз и утилизация КГО </t>
  </si>
  <si>
    <t>ООО "УК Пионер" ООО "ЭкоЛэнд"</t>
  </si>
  <si>
    <t>Услуги по вывозу и утилизации КГО</t>
  </si>
  <si>
    <t>Услуги управления</t>
  </si>
  <si>
    <t>Договор управления.</t>
  </si>
  <si>
    <t>Содержание придомовой территории</t>
  </si>
  <si>
    <t>покос, чистка дороги механизированным способом</t>
  </si>
  <si>
    <t>Содержание мусорных контейнеров</t>
  </si>
  <si>
    <t>ООО "ККЦ"</t>
  </si>
  <si>
    <t>Аренда и обработка пластиковых контейнеров под ТБО</t>
  </si>
  <si>
    <t>Ремонт внутридомового инженерного сантехнического оборудования</t>
  </si>
  <si>
    <t>Ремонт внутридомового инженерного электрического оборудования</t>
  </si>
  <si>
    <t>Изготовление и установка  оконных блоков</t>
  </si>
  <si>
    <t xml:space="preserve">Ремонт подъездов </t>
  </si>
  <si>
    <t>Подъезды 1,2,3,</t>
  </si>
  <si>
    <t>Ремонт фасада</t>
  </si>
  <si>
    <t xml:space="preserve">Ремонт балконной плиты </t>
  </si>
  <si>
    <t>ООО "Ампир"</t>
  </si>
  <si>
    <t>кв. № 24</t>
  </si>
  <si>
    <t xml:space="preserve">Свод по услугам за 2015 год </t>
  </si>
  <si>
    <t xml:space="preserve">Оплачено, руб. </t>
  </si>
  <si>
    <t>Выполнено работ, оказано услуг, руб.</t>
  </si>
  <si>
    <t xml:space="preserve">Итого сальдо, руб. </t>
  </si>
  <si>
    <t xml:space="preserve">Ремонт МОП </t>
  </si>
  <si>
    <t>Вывоз мусора</t>
  </si>
  <si>
    <t xml:space="preserve">Директор </t>
  </si>
  <si>
    <t>Ляшенко В.А.</t>
  </si>
  <si>
    <t>Согласовано:</t>
  </si>
  <si>
    <t>Дерюгло Т.А.</t>
  </si>
  <si>
    <t>Отчет о стоимости выполненных работ по содержанию и текущему ремонту общего имущества жилого дома за 2016 год</t>
  </si>
  <si>
    <t>Вывз и утилизация ТКО</t>
  </si>
  <si>
    <t>Поступление от провайдеров</t>
  </si>
  <si>
    <t>Ремонт подъезда</t>
  </si>
  <si>
    <t>Подъезд № 5</t>
  </si>
  <si>
    <t>Урна металлическая</t>
  </si>
  <si>
    <t xml:space="preserve">Свод по услугам за 2015, 2016, 2017  год </t>
  </si>
  <si>
    <t xml:space="preserve">  6 штук возле подъездов</t>
  </si>
  <si>
    <t>Отчет о стоимости выполненных работ по содержанию и текущему ремонту общего имущества жилого дома за 6 месяцев 2017 год</t>
  </si>
  <si>
    <t xml:space="preserve">Дезинфекционная станция </t>
  </si>
  <si>
    <t>Сальдо  на 30.06.2017</t>
  </si>
  <si>
    <t>Выполнено в 2017г.</t>
  </si>
  <si>
    <t>Оплачено  в 2017г.</t>
  </si>
  <si>
    <t>Выполнено в 2016г.</t>
  </si>
  <si>
    <t>Оплачено 2016 г.</t>
  </si>
  <si>
    <t>Выполнено работ, оказано услуг, руб. в 2015 г.</t>
  </si>
  <si>
    <t>Оплачено, руб. 2015г.</t>
  </si>
</sst>
</file>

<file path=xl/styles.xml><?xml version="1.0" encoding="utf-8"?>
<styleSheet xmlns="http://schemas.openxmlformats.org/spreadsheetml/2006/main">
  <fonts count="26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5" xfId="0" applyFont="1" applyFill="1" applyBorder="1"/>
    <xf numFmtId="0" fontId="9" fillId="0" borderId="0" xfId="0" applyFont="1" applyFill="1" applyBorder="1"/>
    <xf numFmtId="0" fontId="0" fillId="0" borderId="1" xfId="0" applyBorder="1"/>
    <xf numFmtId="0" fontId="16" fillId="0" borderId="1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0" fontId="18" fillId="0" borderId="2" xfId="0" applyNumberFormat="1" applyFont="1" applyFill="1" applyBorder="1" applyAlignment="1" applyProtection="1">
      <alignment horizontal="left" vertical="top"/>
    </xf>
    <xf numFmtId="0" fontId="17" fillId="0" borderId="4" xfId="0" applyFont="1" applyBorder="1" applyAlignment="1">
      <alignment horizontal="left" vertical="top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6" fillId="0" borderId="2" xfId="0" applyNumberFormat="1" applyFont="1" applyFill="1" applyBorder="1" applyAlignment="1" applyProtection="1">
      <alignment horizontal="left" wrapText="1"/>
    </xf>
    <xf numFmtId="0" fontId="17" fillId="0" borderId="4" xfId="0" applyFont="1" applyBorder="1" applyAlignment="1">
      <alignment horizontal="left" wrapText="1"/>
    </xf>
    <xf numFmtId="0" fontId="21" fillId="0" borderId="1" xfId="0" applyNumberFormat="1" applyFont="1" applyBorder="1" applyAlignment="1">
      <alignment horizontal="center" wrapText="1"/>
    </xf>
    <xf numFmtId="0" fontId="16" fillId="0" borderId="3" xfId="0" applyNumberFormat="1" applyFont="1" applyFill="1" applyBorder="1" applyAlignment="1" applyProtection="1">
      <alignment horizontal="left"/>
    </xf>
    <xf numFmtId="0" fontId="16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right"/>
    </xf>
    <xf numFmtId="0" fontId="21" fillId="0" borderId="1" xfId="0" applyNumberFormat="1" applyFont="1" applyBorder="1" applyAlignment="1">
      <alignment horizontal="center"/>
    </xf>
    <xf numFmtId="0" fontId="23" fillId="0" borderId="1" xfId="0" applyNumberFormat="1" applyFont="1" applyFill="1" applyBorder="1" applyAlignment="1" applyProtection="1">
      <alignment horizontal="left" vertical="top" wrapText="1"/>
    </xf>
    <xf numFmtId="0" fontId="23" fillId="0" borderId="1" xfId="0" applyNumberFormat="1" applyFont="1" applyFill="1" applyBorder="1" applyAlignment="1" applyProtection="1">
      <alignment horizontal="center"/>
    </xf>
    <xf numFmtId="0" fontId="24" fillId="0" borderId="3" xfId="0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top" wrapText="1"/>
    </xf>
    <xf numFmtId="0" fontId="23" fillId="0" borderId="2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2" fontId="2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21" fillId="0" borderId="1" xfId="0" applyNumberFormat="1" applyFont="1" applyBorder="1"/>
    <xf numFmtId="2" fontId="21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1" xfId="0" applyNumberFormat="1" applyFont="1" applyBorder="1"/>
    <xf numFmtId="0" fontId="2" fillId="0" borderId="8" xfId="0" applyFont="1" applyFill="1" applyBorder="1" applyAlignment="1">
      <alignment wrapText="1"/>
    </xf>
    <xf numFmtId="0" fontId="0" fillId="0" borderId="9" xfId="0" applyBorder="1"/>
    <xf numFmtId="0" fontId="2" fillId="0" borderId="0" xfId="0" applyFont="1" applyFill="1" applyBorder="1" applyAlignment="1">
      <alignment wrapText="1"/>
    </xf>
    <xf numFmtId="0" fontId="25" fillId="0" borderId="0" xfId="0" applyFont="1"/>
    <xf numFmtId="0" fontId="0" fillId="0" borderId="3" xfId="0" applyBorder="1" applyAlignment="1">
      <alignment horizontal="left" vertical="top"/>
    </xf>
    <xf numFmtId="0" fontId="16" fillId="0" borderId="2" xfId="0" applyNumberFormat="1" applyFont="1" applyFill="1" applyBorder="1" applyAlignment="1" applyProtection="1">
      <alignment horizontal="left" wrapText="1"/>
    </xf>
    <xf numFmtId="0" fontId="17" fillId="0" borderId="4" xfId="0" applyFont="1" applyBorder="1" applyAlignment="1">
      <alignment horizontal="left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7" fillId="0" borderId="4" xfId="0" applyFont="1" applyBorder="1" applyAlignment="1">
      <alignment horizontal="left" vertical="top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2" fontId="10" fillId="0" borderId="2" xfId="0" applyNumberFormat="1" applyFont="1" applyBorder="1" applyAlignment="1"/>
    <xf numFmtId="0" fontId="16" fillId="0" borderId="2" xfId="0" applyNumberFormat="1" applyFont="1" applyFill="1" applyBorder="1" applyAlignment="1" applyProtection="1">
      <alignment horizontal="left" vertical="top"/>
    </xf>
    <xf numFmtId="0" fontId="17" fillId="0" borderId="4" xfId="0" applyFont="1" applyBorder="1" applyAlignment="1">
      <alignment horizontal="left" vertical="top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wrapText="1"/>
    </xf>
    <xf numFmtId="0" fontId="17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vertical="top"/>
    </xf>
    <xf numFmtId="0" fontId="23" fillId="0" borderId="2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8" fillId="0" borderId="2" xfId="0" applyNumberFormat="1" applyFont="1" applyBorder="1" applyAlignment="1">
      <alignment horizontal="center" wrapText="1"/>
    </xf>
    <xf numFmtId="0" fontId="8" fillId="0" borderId="2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2" xfId="0" applyNumberFormat="1" applyFont="1" applyFill="1" applyBorder="1" applyAlignment="1" applyProtection="1">
      <alignment horizontal="left" vertical="top" wrapText="1"/>
    </xf>
    <xf numFmtId="0" fontId="22" fillId="0" borderId="4" xfId="0" applyFont="1" applyBorder="1" applyAlignment="1">
      <alignment vertical="top" wrapText="1"/>
    </xf>
    <xf numFmtId="0" fontId="23" fillId="0" borderId="2" xfId="0" applyNumberFormat="1" applyFont="1" applyFill="1" applyBorder="1" applyAlignment="1" applyProtection="1">
      <alignment horizontal="center"/>
    </xf>
    <xf numFmtId="0" fontId="20" fillId="0" borderId="4" xfId="0" applyFont="1" applyBorder="1" applyAlignment="1">
      <alignment horizontal="center"/>
    </xf>
    <xf numFmtId="0" fontId="23" fillId="0" borderId="1" xfId="0" applyNumberFormat="1" applyFont="1" applyFill="1" applyBorder="1" applyAlignment="1" applyProtection="1">
      <alignment horizontal="center" wrapText="1"/>
    </xf>
    <xf numFmtId="0" fontId="20" fillId="0" borderId="1" xfId="0" applyFont="1" applyBorder="1" applyAlignment="1">
      <alignment horizontal="center" wrapText="1"/>
    </xf>
    <xf numFmtId="0" fontId="16" fillId="0" borderId="2" xfId="0" applyNumberFormat="1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 wrapText="1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16" fillId="0" borderId="4" xfId="0" applyNumberFormat="1" applyFont="1" applyFill="1" applyBorder="1" applyAlignment="1" applyProtection="1">
      <alignment horizontal="left" wrapText="1"/>
    </xf>
    <xf numFmtId="0" fontId="17" fillId="0" borderId="4" xfId="0" applyFont="1" applyBorder="1" applyAlignment="1">
      <alignment horizontal="left" wrapText="1"/>
    </xf>
    <xf numFmtId="0" fontId="16" fillId="0" borderId="2" xfId="0" applyNumberFormat="1" applyFont="1" applyFill="1" applyBorder="1" applyAlignment="1" applyProtection="1">
      <alignment horizontal="left"/>
    </xf>
    <xf numFmtId="0" fontId="17" fillId="0" borderId="4" xfId="0" applyFont="1" applyBorder="1" applyAlignment="1">
      <alignment horizontal="left"/>
    </xf>
    <xf numFmtId="2" fontId="10" fillId="0" borderId="2" xfId="0" applyNumberFormat="1" applyFont="1" applyBorder="1" applyAlignment="1"/>
    <xf numFmtId="2" fontId="10" fillId="0" borderId="3" xfId="0" applyNumberFormat="1" applyFont="1" applyBorder="1" applyAlignment="1"/>
    <xf numFmtId="2" fontId="10" fillId="0" borderId="4" xfId="0" applyNumberFormat="1" applyFont="1" applyBorder="1" applyAlignment="1"/>
    <xf numFmtId="0" fontId="15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6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6" fillId="0" borderId="2" xfId="0" applyNumberFormat="1" applyFont="1" applyFill="1" applyBorder="1" applyAlignment="1" applyProtection="1">
      <alignment horizontal="left" vertical="top"/>
    </xf>
    <xf numFmtId="0" fontId="17" fillId="0" borderId="4" xfId="0" applyFont="1" applyBorder="1" applyAlignment="1">
      <alignment horizontal="left" vertical="top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3" fillId="0" borderId="2" xfId="0" applyFont="1" applyBorder="1" applyAlignment="1">
      <alignment wrapText="1"/>
    </xf>
    <xf numFmtId="0" fontId="14" fillId="0" borderId="3" xfId="0" applyFont="1" applyBorder="1" applyAlignment="1"/>
    <xf numFmtId="0" fontId="14" fillId="0" borderId="4" xfId="0" applyFont="1" applyBorder="1" applyAlignment="1"/>
    <xf numFmtId="2" fontId="0" fillId="0" borderId="0" xfId="0" applyNumberFormat="1"/>
    <xf numFmtId="2" fontId="2" fillId="0" borderId="1" xfId="0" applyNumberFormat="1" applyFont="1" applyBorder="1"/>
    <xf numFmtId="0" fontId="7" fillId="0" borderId="0" xfId="0" applyFont="1"/>
    <xf numFmtId="0" fontId="7" fillId="0" borderId="1" xfId="0" applyFont="1" applyBorder="1" applyAlignment="1">
      <alignment wrapText="1"/>
    </xf>
    <xf numFmtId="0" fontId="2" fillId="0" borderId="1" xfId="0" applyFont="1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56"/>
  <sheetViews>
    <sheetView zoomScaleNormal="70" workbookViewId="0">
      <selection activeCell="J41" sqref="J41"/>
    </sheetView>
  </sheetViews>
  <sheetFormatPr defaultRowHeight="15"/>
  <cols>
    <col min="1" max="1" width="22.7109375" customWidth="1"/>
    <col min="2" max="2" width="9.140625" hidden="1" customWidth="1"/>
    <col min="3" max="3" width="11.42578125" customWidth="1"/>
    <col min="4" max="4" width="26.42578125" customWidth="1"/>
    <col min="5" max="5" width="15.85546875" customWidth="1"/>
    <col min="6" max="6" width="2.42578125" hidden="1" customWidth="1"/>
    <col min="7" max="7" width="11.5703125" customWidth="1"/>
    <col min="8" max="8" width="10.5703125" customWidth="1"/>
    <col min="9" max="9" width="11.5703125" customWidth="1"/>
    <col min="10" max="10" width="10" bestFit="1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116" t="s">
        <v>1</v>
      </c>
      <c r="B2" s="116"/>
      <c r="C2" s="116"/>
      <c r="D2" s="116"/>
      <c r="E2" s="116"/>
      <c r="F2" s="117"/>
      <c r="G2" s="117"/>
      <c r="H2" s="117"/>
      <c r="I2" s="4"/>
      <c r="J2" s="4"/>
      <c r="K2" s="4"/>
      <c r="L2" s="5"/>
      <c r="M2" s="5"/>
      <c r="N2" s="5"/>
    </row>
    <row r="3" spans="1:14" ht="17.25">
      <c r="A3" s="116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5" spans="1:14" hidden="1"/>
    <row r="6" spans="1:14" hidden="1"/>
    <row r="7" spans="1:14" ht="26.25">
      <c r="A7" s="6" t="s">
        <v>3</v>
      </c>
      <c r="B7" s="7" t="s">
        <v>4</v>
      </c>
      <c r="C7" s="8">
        <v>4388.2</v>
      </c>
      <c r="D7" s="119" t="s">
        <v>5</v>
      </c>
      <c r="E7" s="120"/>
      <c r="F7" s="121"/>
      <c r="G7" s="6" t="s">
        <v>4</v>
      </c>
      <c r="H7" s="8">
        <v>1107.48</v>
      </c>
    </row>
    <row r="8" spans="1:14">
      <c r="C8" t="s">
        <v>6</v>
      </c>
    </row>
    <row r="9" spans="1:14" ht="16.5" customHeight="1">
      <c r="A9" s="122" t="s">
        <v>7</v>
      </c>
      <c r="B9" s="122"/>
      <c r="C9" s="122"/>
      <c r="D9" s="122"/>
      <c r="E9" s="122"/>
      <c r="F9" s="122"/>
      <c r="G9" s="122"/>
      <c r="H9" s="122"/>
    </row>
    <row r="10" spans="1:14" ht="46.5" customHeight="1">
      <c r="A10" s="9" t="s">
        <v>8</v>
      </c>
      <c r="B10" s="10"/>
      <c r="C10" s="11" t="s">
        <v>9</v>
      </c>
      <c r="D10" s="12" t="s">
        <v>10</v>
      </c>
      <c r="E10" s="12" t="s">
        <v>11</v>
      </c>
      <c r="F10" s="123" t="s">
        <v>12</v>
      </c>
      <c r="G10" s="124"/>
      <c r="H10" s="125"/>
    </row>
    <row r="11" spans="1:14">
      <c r="A11" s="13" t="s">
        <v>13</v>
      </c>
      <c r="B11" s="13"/>
      <c r="C11" s="14">
        <v>7644.85</v>
      </c>
      <c r="D11" s="15">
        <v>68453.45</v>
      </c>
      <c r="E11" s="13">
        <v>66317.3</v>
      </c>
      <c r="F11" s="104">
        <f>C11+D11-E11</f>
        <v>9781</v>
      </c>
      <c r="G11" s="105"/>
      <c r="H11" s="106"/>
      <c r="I11" s="16"/>
      <c r="J11" s="17"/>
    </row>
    <row r="12" spans="1:14" ht="24" customHeight="1">
      <c r="A12" s="13" t="s">
        <v>14</v>
      </c>
      <c r="B12" s="13"/>
      <c r="C12" s="14">
        <v>61721.69</v>
      </c>
      <c r="D12" s="15">
        <v>537096.30000000005</v>
      </c>
      <c r="E12" s="13">
        <v>525012.19999999995</v>
      </c>
      <c r="F12" s="104">
        <f>C12+D12-E12</f>
        <v>73805.790000000037</v>
      </c>
      <c r="G12" s="105"/>
      <c r="H12" s="106"/>
      <c r="I12" s="16"/>
      <c r="J12" s="17"/>
    </row>
    <row r="13" spans="1:14" ht="22.5" customHeight="1">
      <c r="A13" s="7" t="s">
        <v>15</v>
      </c>
      <c r="B13" s="13"/>
      <c r="C13" s="18">
        <v>29649.55</v>
      </c>
      <c r="D13" s="15">
        <v>253804.4</v>
      </c>
      <c r="E13" s="15">
        <v>247458.9</v>
      </c>
      <c r="F13" s="104">
        <f>C13+D13-E13</f>
        <v>35995.050000000017</v>
      </c>
      <c r="G13" s="105"/>
      <c r="H13" s="106"/>
    </row>
    <row r="14" spans="1:14" ht="17.25" customHeight="1">
      <c r="A14" s="13" t="s">
        <v>16</v>
      </c>
      <c r="B14" s="13"/>
      <c r="C14" s="18"/>
      <c r="D14" s="15">
        <f>D11+D12+D13</f>
        <v>859354.15</v>
      </c>
      <c r="E14" s="15">
        <f>SUM(E11:E13)</f>
        <v>838788.4</v>
      </c>
      <c r="F14" s="104">
        <f>C14+D14-E14</f>
        <v>20565.75</v>
      </c>
      <c r="G14" s="105"/>
      <c r="H14" s="106"/>
    </row>
    <row r="15" spans="1:14" ht="17.25" customHeight="1"/>
    <row r="16" spans="1:14" ht="27.75" customHeight="1">
      <c r="A16" s="107" t="s">
        <v>17</v>
      </c>
      <c r="B16" s="108"/>
      <c r="C16" s="108"/>
      <c r="D16" s="108"/>
      <c r="E16" s="108"/>
      <c r="F16" s="108"/>
      <c r="G16" s="108"/>
      <c r="H16" s="108"/>
    </row>
    <row r="17" spans="1:8" ht="6.75" customHeight="1">
      <c r="A17" s="109"/>
      <c r="B17" s="110"/>
      <c r="C17" s="110"/>
      <c r="D17" s="110"/>
      <c r="E17" s="110"/>
      <c r="F17" s="110"/>
      <c r="G17" s="110"/>
      <c r="H17" s="110"/>
    </row>
    <row r="18" spans="1:8" ht="38.25" customHeight="1">
      <c r="A18" s="111" t="s">
        <v>18</v>
      </c>
      <c r="B18" s="112"/>
      <c r="C18" s="19" t="s">
        <v>19</v>
      </c>
      <c r="D18" s="20" t="s">
        <v>20</v>
      </c>
      <c r="E18" s="113" t="s">
        <v>21</v>
      </c>
      <c r="F18" s="114"/>
      <c r="G18" s="114"/>
      <c r="H18" s="115"/>
    </row>
    <row r="19" spans="1:8" ht="15.75">
      <c r="A19" s="21" t="s">
        <v>14</v>
      </c>
      <c r="B19" s="22"/>
      <c r="C19" s="19"/>
      <c r="D19" s="20"/>
      <c r="E19" s="23"/>
      <c r="F19" s="24"/>
      <c r="G19" s="24"/>
      <c r="H19" s="25"/>
    </row>
    <row r="20" spans="1:8" ht="33.75" customHeight="1">
      <c r="A20" s="26" t="s">
        <v>22</v>
      </c>
      <c r="B20" s="22"/>
      <c r="C20" s="27">
        <v>21998</v>
      </c>
      <c r="D20" s="28" t="s">
        <v>23</v>
      </c>
      <c r="E20" s="95" t="s">
        <v>24</v>
      </c>
      <c r="F20" s="96"/>
      <c r="G20" s="96"/>
      <c r="H20" s="97"/>
    </row>
    <row r="21" spans="1:8" ht="33.75" customHeight="1">
      <c r="A21" s="26" t="s">
        <v>25</v>
      </c>
      <c r="B21" s="22"/>
      <c r="C21" s="27">
        <v>29284</v>
      </c>
      <c r="D21" s="28" t="s">
        <v>23</v>
      </c>
      <c r="E21" s="95" t="s">
        <v>26</v>
      </c>
      <c r="F21" s="96"/>
      <c r="G21" s="96"/>
      <c r="H21" s="97"/>
    </row>
    <row r="22" spans="1:8" ht="27" customHeight="1">
      <c r="A22" s="93" t="s">
        <v>27</v>
      </c>
      <c r="B22" s="101"/>
      <c r="C22" s="27">
        <v>19532.89</v>
      </c>
      <c r="D22" s="28" t="s">
        <v>28</v>
      </c>
      <c r="E22" s="84" t="s">
        <v>29</v>
      </c>
      <c r="F22" s="98"/>
      <c r="G22" s="98"/>
      <c r="H22" s="99"/>
    </row>
    <row r="23" spans="1:8" ht="37.5" customHeight="1">
      <c r="A23" s="102" t="s">
        <v>30</v>
      </c>
      <c r="B23" s="103"/>
      <c r="C23" s="27">
        <v>6379.08</v>
      </c>
      <c r="D23" s="29" t="s">
        <v>31</v>
      </c>
      <c r="E23" s="95" t="s">
        <v>32</v>
      </c>
      <c r="F23" s="96"/>
      <c r="G23" s="96"/>
      <c r="H23" s="97"/>
    </row>
    <row r="24" spans="1:8" ht="33" customHeight="1">
      <c r="A24" s="93" t="s">
        <v>33</v>
      </c>
      <c r="B24" s="94"/>
      <c r="C24" s="27">
        <v>84253.440000000002</v>
      </c>
      <c r="D24" s="28" t="s">
        <v>34</v>
      </c>
      <c r="E24" s="95" t="s">
        <v>33</v>
      </c>
      <c r="F24" s="96"/>
      <c r="G24" s="96"/>
      <c r="H24" s="97"/>
    </row>
    <row r="25" spans="1:8" ht="34.5" customHeight="1">
      <c r="A25" s="30" t="s">
        <v>35</v>
      </c>
      <c r="B25" s="31"/>
      <c r="C25" s="27">
        <v>248585.03</v>
      </c>
      <c r="D25" s="28" t="s">
        <v>23</v>
      </c>
      <c r="E25" s="95" t="s">
        <v>36</v>
      </c>
      <c r="F25" s="96"/>
      <c r="G25" s="96"/>
      <c r="H25" s="97"/>
    </row>
    <row r="26" spans="1:8" ht="37.5" customHeight="1">
      <c r="A26" s="30" t="s">
        <v>37</v>
      </c>
      <c r="B26" s="31"/>
      <c r="C26" s="27">
        <v>16324.1</v>
      </c>
      <c r="D26" s="29" t="s">
        <v>38</v>
      </c>
      <c r="E26" s="84" t="s">
        <v>39</v>
      </c>
      <c r="F26" s="98"/>
      <c r="G26" s="98"/>
      <c r="H26" s="99"/>
    </row>
    <row r="27" spans="1:8" ht="28.5" customHeight="1">
      <c r="A27" s="30" t="s">
        <v>40</v>
      </c>
      <c r="B27" s="31"/>
      <c r="C27" s="27">
        <v>83200.27</v>
      </c>
      <c r="D27" s="28" t="s">
        <v>23</v>
      </c>
      <c r="E27" s="84" t="s">
        <v>41</v>
      </c>
      <c r="F27" s="98"/>
      <c r="G27" s="98"/>
      <c r="H27" s="99"/>
    </row>
    <row r="28" spans="1:8" ht="30" customHeight="1">
      <c r="A28" s="93" t="s">
        <v>42</v>
      </c>
      <c r="B28" s="100"/>
      <c r="C28" s="27">
        <v>1862</v>
      </c>
      <c r="D28" s="32" t="s">
        <v>34</v>
      </c>
      <c r="E28" s="84" t="s">
        <v>43</v>
      </c>
      <c r="F28" s="98"/>
      <c r="G28" s="98"/>
      <c r="H28" s="99"/>
    </row>
    <row r="29" spans="1:8" ht="27" customHeight="1">
      <c r="A29" s="30" t="s">
        <v>44</v>
      </c>
      <c r="B29" s="33"/>
      <c r="C29" s="27">
        <v>13164.6</v>
      </c>
      <c r="D29" s="32" t="s">
        <v>45</v>
      </c>
      <c r="E29" s="84" t="s">
        <v>46</v>
      </c>
      <c r="F29" s="79"/>
      <c r="G29" s="79"/>
      <c r="H29" s="80"/>
    </row>
    <row r="30" spans="1:8" ht="27" customHeight="1">
      <c r="A30" s="34" t="s">
        <v>16</v>
      </c>
      <c r="B30" s="35"/>
      <c r="C30" s="36">
        <f>SUM(C20:C29)</f>
        <v>524583.41</v>
      </c>
      <c r="D30" s="37"/>
      <c r="E30" s="85"/>
      <c r="F30" s="86"/>
      <c r="G30" s="86"/>
      <c r="H30" s="86"/>
    </row>
    <row r="31" spans="1:8" ht="27.75" customHeight="1">
      <c r="A31" s="87" t="s">
        <v>15</v>
      </c>
      <c r="B31" s="88"/>
      <c r="C31" s="38"/>
      <c r="D31" s="39"/>
      <c r="E31" s="89"/>
      <c r="F31" s="86"/>
      <c r="G31" s="86"/>
      <c r="H31" s="90"/>
    </row>
    <row r="32" spans="1:8" ht="59.25" customHeight="1">
      <c r="A32" s="26" t="s">
        <v>47</v>
      </c>
      <c r="B32" s="40"/>
      <c r="C32" s="41">
        <v>55456.35</v>
      </c>
      <c r="D32" s="42" t="s">
        <v>34</v>
      </c>
      <c r="E32" s="91" t="s">
        <v>47</v>
      </c>
      <c r="F32" s="92"/>
      <c r="G32" s="92"/>
      <c r="H32" s="92"/>
    </row>
    <row r="33" spans="1:8" ht="59.25" customHeight="1">
      <c r="A33" s="26" t="s">
        <v>48</v>
      </c>
      <c r="B33" s="40"/>
      <c r="C33" s="41">
        <v>30330</v>
      </c>
      <c r="D33" s="42" t="s">
        <v>34</v>
      </c>
      <c r="E33" s="78" t="s">
        <v>48</v>
      </c>
      <c r="F33" s="79"/>
      <c r="G33" s="79"/>
      <c r="H33" s="80"/>
    </row>
    <row r="34" spans="1:8" ht="59.25" customHeight="1">
      <c r="A34" s="26" t="s">
        <v>49</v>
      </c>
      <c r="B34" s="40"/>
      <c r="C34" s="41">
        <v>88436.21</v>
      </c>
      <c r="D34" s="42"/>
      <c r="E34" s="78"/>
      <c r="F34" s="79"/>
      <c r="G34" s="79"/>
      <c r="H34" s="80"/>
    </row>
    <row r="35" spans="1:8" ht="59.25" customHeight="1">
      <c r="A35" s="26" t="s">
        <v>50</v>
      </c>
      <c r="B35" s="40"/>
      <c r="C35" s="41">
        <v>255000</v>
      </c>
      <c r="D35" s="42"/>
      <c r="E35" s="78" t="s">
        <v>51</v>
      </c>
      <c r="F35" s="79"/>
      <c r="G35" s="79"/>
      <c r="H35" s="80"/>
    </row>
    <row r="36" spans="1:8" ht="59.25" customHeight="1">
      <c r="A36" s="26" t="s">
        <v>52</v>
      </c>
      <c r="B36" s="40"/>
      <c r="C36" s="41">
        <v>17967.14</v>
      </c>
      <c r="D36" s="42"/>
      <c r="E36" s="43"/>
      <c r="F36" s="44"/>
      <c r="G36" s="44"/>
      <c r="H36" s="45"/>
    </row>
    <row r="37" spans="1:8" ht="27.75" customHeight="1">
      <c r="A37" s="26" t="s">
        <v>53</v>
      </c>
      <c r="B37" s="40"/>
      <c r="C37" s="41">
        <v>13000</v>
      </c>
      <c r="D37" s="42" t="s">
        <v>54</v>
      </c>
      <c r="E37" s="78" t="s">
        <v>55</v>
      </c>
      <c r="F37" s="79"/>
      <c r="G37" s="79"/>
      <c r="H37" s="80"/>
    </row>
    <row r="38" spans="1:8" ht="21.75" customHeight="1">
      <c r="A38" s="46" t="s">
        <v>16</v>
      </c>
      <c r="B38" s="47"/>
      <c r="C38" s="36">
        <f>SUM(C32:C37)</f>
        <v>460189.7</v>
      </c>
      <c r="D38" s="48"/>
      <c r="E38" s="81"/>
      <c r="F38" s="82"/>
      <c r="G38" s="82"/>
      <c r="H38" s="83"/>
    </row>
    <row r="39" spans="1:8" ht="15.75">
      <c r="A39" t="s">
        <v>56</v>
      </c>
      <c r="H39" s="49"/>
    </row>
    <row r="40" spans="1:8" ht="31.5">
      <c r="A40" s="50"/>
      <c r="B40" s="50"/>
      <c r="C40" s="51" t="s">
        <v>57</v>
      </c>
      <c r="D40" s="51" t="s">
        <v>58</v>
      </c>
      <c r="E40" s="51" t="s">
        <v>59</v>
      </c>
      <c r="H40" s="49"/>
    </row>
    <row r="41" spans="1:8" ht="39.75" customHeight="1">
      <c r="A41" s="52" t="s">
        <v>60</v>
      </c>
      <c r="B41" s="50"/>
      <c r="C41" s="53">
        <f>E13</f>
        <v>247458.9</v>
      </c>
      <c r="D41" s="54">
        <f>C38</f>
        <v>460189.7</v>
      </c>
      <c r="E41" s="53">
        <f>C41-D41</f>
        <v>-212730.80000000002</v>
      </c>
      <c r="H41" s="49"/>
    </row>
    <row r="42" spans="1:8" ht="28.5" customHeight="1">
      <c r="A42" s="52" t="s">
        <v>14</v>
      </c>
      <c r="B42" s="50"/>
      <c r="C42" s="53">
        <f>E12</f>
        <v>525012.19999999995</v>
      </c>
      <c r="D42" s="53">
        <f>C30</f>
        <v>524583.41</v>
      </c>
      <c r="E42" s="53">
        <f>C42-D42</f>
        <v>428.78999999992084</v>
      </c>
      <c r="H42" s="49"/>
    </row>
    <row r="43" spans="1:8" ht="28.5" customHeight="1">
      <c r="A43" s="52" t="s">
        <v>61</v>
      </c>
      <c r="B43" s="50"/>
      <c r="C43" s="53">
        <f>E11</f>
        <v>66317.3</v>
      </c>
      <c r="D43" s="53">
        <v>39932.620000000003</v>
      </c>
      <c r="E43" s="53">
        <f>C43-D43</f>
        <v>26384.68</v>
      </c>
      <c r="H43" s="49"/>
    </row>
    <row r="44" spans="1:8" ht="18.75">
      <c r="A44" s="18" t="s">
        <v>16</v>
      </c>
      <c r="B44" s="18"/>
      <c r="C44" s="55">
        <f>SUM(C41:C42)</f>
        <v>772471.1</v>
      </c>
      <c r="D44" s="56">
        <f>SUM(D41:D42)</f>
        <v>984773.1100000001</v>
      </c>
      <c r="E44" s="56">
        <f>SUM(E41:E43)</f>
        <v>-185917.3300000001</v>
      </c>
      <c r="H44" s="49"/>
    </row>
    <row r="45" spans="1:8" ht="26.25" customHeight="1">
      <c r="A45" s="57" t="s">
        <v>62</v>
      </c>
      <c r="C45" s="58"/>
      <c r="D45" t="s">
        <v>63</v>
      </c>
    </row>
    <row r="46" spans="1:8" ht="27.75" customHeight="1">
      <c r="A46" s="59" t="s">
        <v>64</v>
      </c>
      <c r="D46" t="s">
        <v>65</v>
      </c>
    </row>
    <row r="54" spans="7:9">
      <c r="I54" s="60"/>
    </row>
    <row r="56" spans="7:9">
      <c r="G56">
        <v>3</v>
      </c>
    </row>
  </sheetData>
  <mergeCells count="35">
    <mergeCell ref="F11:H11"/>
    <mergeCell ref="A2:H2"/>
    <mergeCell ref="A3:K3"/>
    <mergeCell ref="D7:F7"/>
    <mergeCell ref="A9:H9"/>
    <mergeCell ref="F10:H10"/>
    <mergeCell ref="F12:H12"/>
    <mergeCell ref="F13:H13"/>
    <mergeCell ref="F14:H14"/>
    <mergeCell ref="A16:H17"/>
    <mergeCell ref="A18:B18"/>
    <mergeCell ref="E18:H18"/>
    <mergeCell ref="E20:H20"/>
    <mergeCell ref="E21:H21"/>
    <mergeCell ref="A22:B22"/>
    <mergeCell ref="E22:H22"/>
    <mergeCell ref="A23:B23"/>
    <mergeCell ref="E23:H23"/>
    <mergeCell ref="A31:B31"/>
    <mergeCell ref="E31:H31"/>
    <mergeCell ref="E32:H32"/>
    <mergeCell ref="E33:H33"/>
    <mergeCell ref="A24:B24"/>
    <mergeCell ref="E24:H24"/>
    <mergeCell ref="E25:H25"/>
    <mergeCell ref="E26:H26"/>
    <mergeCell ref="E27:H27"/>
    <mergeCell ref="A28:B28"/>
    <mergeCell ref="E28:H28"/>
    <mergeCell ref="E34:H34"/>
    <mergeCell ref="E35:H35"/>
    <mergeCell ref="E37:H37"/>
    <mergeCell ref="E38:H38"/>
    <mergeCell ref="E29:H29"/>
    <mergeCell ref="E30:H30"/>
  </mergeCells>
  <pageMargins left="0.17" right="0.16" top="0.2" bottom="0.37" header="0.41" footer="0.3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49"/>
  <sheetViews>
    <sheetView topLeftCell="A31" zoomScaleNormal="70" workbookViewId="0">
      <selection activeCell="G43" sqref="G43"/>
    </sheetView>
  </sheetViews>
  <sheetFormatPr defaultRowHeight="15"/>
  <cols>
    <col min="1" max="1" width="22.7109375" customWidth="1"/>
    <col min="2" max="2" width="9.140625" hidden="1" customWidth="1"/>
    <col min="3" max="3" width="11.42578125" customWidth="1"/>
    <col min="4" max="4" width="26.42578125" customWidth="1"/>
    <col min="5" max="5" width="15.85546875" customWidth="1"/>
    <col min="6" max="6" width="2.42578125" hidden="1" customWidth="1"/>
    <col min="7" max="7" width="11.5703125" customWidth="1"/>
    <col min="8" max="8" width="10.5703125" customWidth="1"/>
    <col min="9" max="9" width="11.5703125" customWidth="1"/>
    <col min="10" max="10" width="10" bestFit="1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116" t="s">
        <v>66</v>
      </c>
      <c r="B2" s="116"/>
      <c r="C2" s="116"/>
      <c r="D2" s="116"/>
      <c r="E2" s="116"/>
      <c r="F2" s="117"/>
      <c r="G2" s="117"/>
      <c r="H2" s="117"/>
      <c r="I2" s="4"/>
      <c r="J2" s="4"/>
      <c r="K2" s="4"/>
      <c r="L2" s="5"/>
      <c r="M2" s="5"/>
      <c r="N2" s="5"/>
    </row>
    <row r="3" spans="1:14" ht="17.25">
      <c r="A3" s="116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5" spans="1:14" hidden="1"/>
    <row r="6" spans="1:14" hidden="1"/>
    <row r="7" spans="1:14" ht="26.25">
      <c r="A7" s="6" t="s">
        <v>3</v>
      </c>
      <c r="B7" s="7" t="s">
        <v>4</v>
      </c>
      <c r="C7" s="8">
        <v>4388.2</v>
      </c>
      <c r="D7" s="119" t="s">
        <v>5</v>
      </c>
      <c r="E7" s="120"/>
      <c r="F7" s="121"/>
      <c r="G7" s="6" t="s">
        <v>4</v>
      </c>
      <c r="H7" s="8">
        <v>1107.48</v>
      </c>
    </row>
    <row r="8" spans="1:14">
      <c r="C8" t="s">
        <v>6</v>
      </c>
    </row>
    <row r="9" spans="1:14" ht="16.5" customHeight="1">
      <c r="A9" s="122" t="s">
        <v>7</v>
      </c>
      <c r="B9" s="122"/>
      <c r="C9" s="122"/>
      <c r="D9" s="122"/>
      <c r="E9" s="122"/>
      <c r="F9" s="122"/>
      <c r="G9" s="122"/>
      <c r="H9" s="122"/>
    </row>
    <row r="10" spans="1:14" ht="46.5" customHeight="1">
      <c r="A10" s="9" t="s">
        <v>8</v>
      </c>
      <c r="B10" s="10"/>
      <c r="C10" s="11" t="s">
        <v>9</v>
      </c>
      <c r="D10" s="12" t="s">
        <v>10</v>
      </c>
      <c r="E10" s="12" t="s">
        <v>11</v>
      </c>
      <c r="F10" s="123" t="s">
        <v>12</v>
      </c>
      <c r="G10" s="124"/>
      <c r="H10" s="125"/>
    </row>
    <row r="11" spans="1:14">
      <c r="A11" s="13" t="s">
        <v>67</v>
      </c>
      <c r="B11" s="13"/>
      <c r="C11" s="14">
        <v>9781</v>
      </c>
      <c r="D11" s="15">
        <v>94561.98</v>
      </c>
      <c r="E11" s="13">
        <v>85131.68</v>
      </c>
      <c r="F11" s="104">
        <f>C11+D11-E11</f>
        <v>19211.300000000003</v>
      </c>
      <c r="G11" s="105"/>
      <c r="H11" s="106"/>
      <c r="I11" s="16"/>
      <c r="J11" s="17"/>
    </row>
    <row r="12" spans="1:14" ht="24" customHeight="1">
      <c r="A12" s="13" t="s">
        <v>14</v>
      </c>
      <c r="B12" s="13"/>
      <c r="C12" s="14">
        <v>73805.8</v>
      </c>
      <c r="D12" s="15">
        <v>537103.4</v>
      </c>
      <c r="E12" s="13">
        <v>506642.8</v>
      </c>
      <c r="F12" s="104">
        <f>C12+D12-E12</f>
        <v>104266.40000000008</v>
      </c>
      <c r="G12" s="105"/>
      <c r="H12" s="106"/>
      <c r="I12" s="16"/>
      <c r="J12" s="17"/>
    </row>
    <row r="13" spans="1:14" ht="22.5" customHeight="1">
      <c r="A13" s="7" t="s">
        <v>15</v>
      </c>
      <c r="B13" s="13"/>
      <c r="C13" s="18">
        <v>35995.050000000003</v>
      </c>
      <c r="D13" s="15">
        <v>290053.5</v>
      </c>
      <c r="E13" s="15">
        <v>267779.20000000001</v>
      </c>
      <c r="F13" s="104">
        <f>C13+D13-E13</f>
        <v>58269.349999999977</v>
      </c>
      <c r="G13" s="105"/>
      <c r="H13" s="106"/>
    </row>
    <row r="14" spans="1:14" ht="31.5" customHeight="1">
      <c r="A14" s="7" t="s">
        <v>68</v>
      </c>
      <c r="B14" s="13"/>
      <c r="C14" s="18"/>
      <c r="D14" s="15"/>
      <c r="E14" s="15">
        <v>1200</v>
      </c>
      <c r="F14" s="69"/>
      <c r="G14" s="105"/>
      <c r="H14" s="121"/>
    </row>
    <row r="15" spans="1:14" ht="17.25" customHeight="1">
      <c r="A15" s="13" t="s">
        <v>16</v>
      </c>
      <c r="B15" s="13"/>
      <c r="C15" s="18">
        <f>SUM(C11:C14)</f>
        <v>119581.85</v>
      </c>
      <c r="D15" s="15">
        <f>D11+D12+D13</f>
        <v>921718.88</v>
      </c>
      <c r="E15" s="15">
        <f>SUM(E11:E14)</f>
        <v>860753.67999999993</v>
      </c>
      <c r="F15" s="104">
        <f>F11+F12+F13+G14</f>
        <v>181747.05000000005</v>
      </c>
      <c r="G15" s="105"/>
      <c r="H15" s="106"/>
    </row>
    <row r="16" spans="1:14" ht="17.25" customHeight="1">
      <c r="D16" s="126"/>
    </row>
    <row r="17" spans="1:8" ht="27.75" customHeight="1">
      <c r="A17" s="107" t="s">
        <v>17</v>
      </c>
      <c r="B17" s="108"/>
      <c r="C17" s="108"/>
      <c r="D17" s="108"/>
      <c r="E17" s="108"/>
      <c r="F17" s="108"/>
      <c r="G17" s="108"/>
      <c r="H17" s="108"/>
    </row>
    <row r="18" spans="1:8" ht="6.75" customHeight="1">
      <c r="A18" s="109"/>
      <c r="B18" s="110"/>
      <c r="C18" s="110"/>
      <c r="D18" s="110"/>
      <c r="E18" s="110"/>
      <c r="F18" s="110"/>
      <c r="G18" s="110"/>
      <c r="H18" s="110"/>
    </row>
    <row r="19" spans="1:8" ht="38.25" customHeight="1">
      <c r="A19" s="111" t="s">
        <v>18</v>
      </c>
      <c r="B19" s="112"/>
      <c r="C19" s="19" t="s">
        <v>19</v>
      </c>
      <c r="D19" s="20" t="s">
        <v>20</v>
      </c>
      <c r="E19" s="113" t="s">
        <v>21</v>
      </c>
      <c r="F19" s="114"/>
      <c r="G19" s="114"/>
      <c r="H19" s="115"/>
    </row>
    <row r="20" spans="1:8" ht="15.75">
      <c r="A20" s="21" t="s">
        <v>14</v>
      </c>
      <c r="B20" s="65"/>
      <c r="C20" s="19"/>
      <c r="D20" s="20"/>
      <c r="E20" s="66"/>
      <c r="F20" s="67"/>
      <c r="G20" s="67"/>
      <c r="H20" s="68"/>
    </row>
    <row r="21" spans="1:8" ht="45.75" customHeight="1">
      <c r="A21" s="26" t="s">
        <v>22</v>
      </c>
      <c r="B21" s="65"/>
      <c r="C21" s="27">
        <v>25404</v>
      </c>
      <c r="D21" s="28" t="s">
        <v>23</v>
      </c>
      <c r="E21" s="95" t="s">
        <v>24</v>
      </c>
      <c r="F21" s="96"/>
      <c r="G21" s="96"/>
      <c r="H21" s="97"/>
    </row>
    <row r="22" spans="1:8" ht="33.75" customHeight="1">
      <c r="A22" s="26" t="s">
        <v>25</v>
      </c>
      <c r="B22" s="65"/>
      <c r="C22" s="27">
        <v>15580</v>
      </c>
      <c r="D22" s="28" t="s">
        <v>23</v>
      </c>
      <c r="E22" s="95" t="s">
        <v>26</v>
      </c>
      <c r="F22" s="96"/>
      <c r="G22" s="96"/>
      <c r="H22" s="97"/>
    </row>
    <row r="23" spans="1:8" ht="27" customHeight="1">
      <c r="A23" s="93" t="s">
        <v>27</v>
      </c>
      <c r="B23" s="101"/>
      <c r="C23" s="27">
        <v>18618.91</v>
      </c>
      <c r="D23" s="28" t="s">
        <v>28</v>
      </c>
      <c r="E23" s="84" t="s">
        <v>29</v>
      </c>
      <c r="F23" s="98"/>
      <c r="G23" s="98"/>
      <c r="H23" s="99"/>
    </row>
    <row r="24" spans="1:8" ht="37.5" customHeight="1">
      <c r="A24" s="102" t="s">
        <v>30</v>
      </c>
      <c r="B24" s="103"/>
      <c r="C24" s="27">
        <v>10941.91</v>
      </c>
      <c r="D24" s="29" t="s">
        <v>75</v>
      </c>
      <c r="E24" s="95" t="s">
        <v>32</v>
      </c>
      <c r="F24" s="96"/>
      <c r="G24" s="96"/>
      <c r="H24" s="97"/>
    </row>
    <row r="25" spans="1:8" ht="33" customHeight="1">
      <c r="A25" s="93" t="s">
        <v>33</v>
      </c>
      <c r="B25" s="94"/>
      <c r="C25" s="27">
        <v>94785.12</v>
      </c>
      <c r="D25" s="28" t="s">
        <v>34</v>
      </c>
      <c r="E25" s="95" t="s">
        <v>33</v>
      </c>
      <c r="F25" s="96"/>
      <c r="G25" s="96"/>
      <c r="H25" s="97"/>
    </row>
    <row r="26" spans="1:8" ht="34.5" customHeight="1">
      <c r="A26" s="62" t="s">
        <v>35</v>
      </c>
      <c r="B26" s="63"/>
      <c r="C26" s="27">
        <v>237151.2</v>
      </c>
      <c r="D26" s="28" t="s">
        <v>23</v>
      </c>
      <c r="E26" s="95" t="s">
        <v>36</v>
      </c>
      <c r="F26" s="96"/>
      <c r="G26" s="96"/>
      <c r="H26" s="97"/>
    </row>
    <row r="27" spans="1:8" ht="37.5" customHeight="1">
      <c r="A27" s="62" t="s">
        <v>37</v>
      </c>
      <c r="B27" s="63"/>
      <c r="C27" s="27">
        <v>18430.439999999999</v>
      </c>
      <c r="D27" s="29" t="s">
        <v>38</v>
      </c>
      <c r="E27" s="84" t="s">
        <v>39</v>
      </c>
      <c r="F27" s="98"/>
      <c r="G27" s="98"/>
      <c r="H27" s="99"/>
    </row>
    <row r="28" spans="1:8" ht="28.5" customHeight="1">
      <c r="A28" s="62" t="s">
        <v>40</v>
      </c>
      <c r="B28" s="63"/>
      <c r="C28" s="27">
        <v>83200.27</v>
      </c>
      <c r="D28" s="28" t="s">
        <v>23</v>
      </c>
      <c r="E28" s="84" t="s">
        <v>41</v>
      </c>
      <c r="F28" s="98"/>
      <c r="G28" s="98"/>
      <c r="H28" s="99"/>
    </row>
    <row r="29" spans="1:8" ht="30" customHeight="1">
      <c r="A29" s="93" t="s">
        <v>42</v>
      </c>
      <c r="B29" s="100"/>
      <c r="C29" s="27">
        <v>11820</v>
      </c>
      <c r="D29" s="32" t="s">
        <v>34</v>
      </c>
      <c r="E29" s="84" t="s">
        <v>43</v>
      </c>
      <c r="F29" s="98"/>
      <c r="G29" s="98"/>
      <c r="H29" s="99"/>
    </row>
    <row r="30" spans="1:8" ht="27" customHeight="1">
      <c r="A30" s="62" t="s">
        <v>44</v>
      </c>
      <c r="B30" s="33"/>
      <c r="C30" s="27">
        <v>13164.6</v>
      </c>
      <c r="D30" s="32" t="s">
        <v>45</v>
      </c>
      <c r="E30" s="84" t="s">
        <v>46</v>
      </c>
      <c r="F30" s="79"/>
      <c r="G30" s="79"/>
      <c r="H30" s="80"/>
    </row>
    <row r="31" spans="1:8" ht="27" customHeight="1">
      <c r="A31" s="34" t="s">
        <v>16</v>
      </c>
      <c r="B31" s="35"/>
      <c r="C31" s="36">
        <f>SUM(C21:C30)</f>
        <v>529096.45000000007</v>
      </c>
      <c r="D31" s="37"/>
      <c r="E31" s="85"/>
      <c r="F31" s="86"/>
      <c r="G31" s="86"/>
      <c r="H31" s="86"/>
    </row>
    <row r="32" spans="1:8" ht="27.75" customHeight="1">
      <c r="A32" s="87" t="s">
        <v>15</v>
      </c>
      <c r="B32" s="88"/>
      <c r="C32" s="38"/>
      <c r="D32" s="39"/>
      <c r="E32" s="89"/>
      <c r="F32" s="86"/>
      <c r="G32" s="86"/>
      <c r="H32" s="90"/>
    </row>
    <row r="33" spans="1:9" ht="59.25" customHeight="1">
      <c r="A33" s="26" t="s">
        <v>47</v>
      </c>
      <c r="B33" s="40"/>
      <c r="C33" s="41">
        <v>63012.75</v>
      </c>
      <c r="D33" s="42" t="s">
        <v>34</v>
      </c>
      <c r="E33" s="91" t="s">
        <v>47</v>
      </c>
      <c r="F33" s="92"/>
      <c r="G33" s="92"/>
      <c r="H33" s="92"/>
    </row>
    <row r="34" spans="1:9" ht="59.25" customHeight="1">
      <c r="A34" s="26" t="s">
        <v>48</v>
      </c>
      <c r="B34" s="40"/>
      <c r="C34" s="41">
        <v>16842</v>
      </c>
      <c r="D34" s="42" t="s">
        <v>34</v>
      </c>
      <c r="E34" s="78" t="s">
        <v>48</v>
      </c>
      <c r="F34" s="79"/>
      <c r="G34" s="79"/>
      <c r="H34" s="80"/>
    </row>
    <row r="35" spans="1:9" ht="28.5" customHeight="1">
      <c r="A35" s="26" t="s">
        <v>69</v>
      </c>
      <c r="B35" s="40"/>
      <c r="C35" s="41">
        <v>72779</v>
      </c>
      <c r="D35" s="42"/>
      <c r="E35" s="78" t="s">
        <v>70</v>
      </c>
      <c r="F35" s="79"/>
      <c r="G35" s="79"/>
      <c r="H35" s="80"/>
    </row>
    <row r="36" spans="1:9" ht="33" customHeight="1">
      <c r="A36" s="26" t="s">
        <v>71</v>
      </c>
      <c r="B36" s="40"/>
      <c r="C36" s="41">
        <v>11730</v>
      </c>
      <c r="D36" s="42"/>
      <c r="E36" s="78" t="s">
        <v>73</v>
      </c>
      <c r="F36" s="79"/>
      <c r="G36" s="79"/>
      <c r="H36" s="80"/>
    </row>
    <row r="37" spans="1:9" ht="21.75" customHeight="1">
      <c r="A37" s="64" t="s">
        <v>16</v>
      </c>
      <c r="B37" s="61"/>
      <c r="C37" s="36">
        <f>SUM(C33:C36)</f>
        <v>164363.75</v>
      </c>
      <c r="D37" s="48"/>
      <c r="E37" s="81"/>
      <c r="F37" s="82"/>
      <c r="G37" s="82"/>
      <c r="H37" s="83"/>
    </row>
    <row r="38" spans="1:9" ht="26.25" customHeight="1">
      <c r="A38" s="57" t="s">
        <v>62</v>
      </c>
      <c r="C38" s="58"/>
      <c r="D38" t="s">
        <v>63</v>
      </c>
    </row>
    <row r="39" spans="1:9" ht="27.75" customHeight="1">
      <c r="A39" s="59" t="s">
        <v>64</v>
      </c>
      <c r="D39" t="s">
        <v>65</v>
      </c>
    </row>
    <row r="47" spans="1:9">
      <c r="I47" s="60"/>
    </row>
    <row r="49" spans="7:7">
      <c r="G49">
        <v>3</v>
      </c>
    </row>
  </sheetData>
  <mergeCells count="35">
    <mergeCell ref="F11:H11"/>
    <mergeCell ref="G14:H14"/>
    <mergeCell ref="E36:H36"/>
    <mergeCell ref="A2:H2"/>
    <mergeCell ref="A3:K3"/>
    <mergeCell ref="D7:F7"/>
    <mergeCell ref="A9:H9"/>
    <mergeCell ref="F10:H10"/>
    <mergeCell ref="F12:H12"/>
    <mergeCell ref="F13:H13"/>
    <mergeCell ref="F15:H15"/>
    <mergeCell ref="A17:H18"/>
    <mergeCell ref="A19:B19"/>
    <mergeCell ref="E19:H19"/>
    <mergeCell ref="E21:H21"/>
    <mergeCell ref="E22:H22"/>
    <mergeCell ref="A23:B23"/>
    <mergeCell ref="E23:H23"/>
    <mergeCell ref="A24:B24"/>
    <mergeCell ref="E24:H24"/>
    <mergeCell ref="A32:B32"/>
    <mergeCell ref="E32:H32"/>
    <mergeCell ref="E33:H33"/>
    <mergeCell ref="E34:H34"/>
    <mergeCell ref="A25:B25"/>
    <mergeCell ref="E25:H25"/>
    <mergeCell ref="E26:H26"/>
    <mergeCell ref="E27:H27"/>
    <mergeCell ref="E28:H28"/>
    <mergeCell ref="A29:B29"/>
    <mergeCell ref="E29:H29"/>
    <mergeCell ref="E35:H35"/>
    <mergeCell ref="E37:H37"/>
    <mergeCell ref="E30:H30"/>
    <mergeCell ref="E31:H31"/>
  </mergeCells>
  <pageMargins left="0.17" right="0.16" top="0.2" bottom="0.37" header="0.41" footer="0.3"/>
  <pageSetup paperSize="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N53"/>
  <sheetViews>
    <sheetView tabSelected="1" topLeftCell="A37" zoomScaleNormal="70" workbookViewId="0">
      <selection activeCell="A41" sqref="A41"/>
    </sheetView>
  </sheetViews>
  <sheetFormatPr defaultRowHeight="15"/>
  <cols>
    <col min="1" max="1" width="22.7109375" customWidth="1"/>
    <col min="2" max="2" width="9.140625" hidden="1" customWidth="1"/>
    <col min="3" max="3" width="11.42578125" customWidth="1"/>
    <col min="4" max="4" width="21.42578125" customWidth="1"/>
    <col min="5" max="5" width="15.85546875" customWidth="1"/>
    <col min="6" max="6" width="2.42578125" hidden="1" customWidth="1"/>
    <col min="7" max="7" width="13.42578125" customWidth="1"/>
    <col min="8" max="9" width="15.85546875" customWidth="1"/>
    <col min="10" max="10" width="16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116" t="s">
        <v>74</v>
      </c>
      <c r="B2" s="116"/>
      <c r="C2" s="116"/>
      <c r="D2" s="116"/>
      <c r="E2" s="116"/>
      <c r="F2" s="117"/>
      <c r="G2" s="117"/>
      <c r="H2" s="117"/>
      <c r="I2" s="4"/>
      <c r="J2" s="4"/>
      <c r="K2" s="4"/>
      <c r="L2" s="5"/>
      <c r="M2" s="5"/>
      <c r="N2" s="5"/>
    </row>
    <row r="3" spans="1:14" ht="17.25">
      <c r="A3" s="116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5" spans="1:14" hidden="1"/>
    <row r="6" spans="1:14" hidden="1"/>
    <row r="7" spans="1:14" ht="26.25">
      <c r="A7" s="6" t="s">
        <v>3</v>
      </c>
      <c r="B7" s="7" t="s">
        <v>4</v>
      </c>
      <c r="C7" s="8">
        <v>4388.2</v>
      </c>
      <c r="D7" s="119" t="s">
        <v>5</v>
      </c>
      <c r="E7" s="120"/>
      <c r="F7" s="121"/>
      <c r="G7" s="6" t="s">
        <v>4</v>
      </c>
      <c r="H7" s="8">
        <v>1107.48</v>
      </c>
    </row>
    <row r="8" spans="1:14">
      <c r="C8" t="s">
        <v>6</v>
      </c>
    </row>
    <row r="9" spans="1:14" ht="16.5" customHeight="1">
      <c r="A9" s="122" t="s">
        <v>7</v>
      </c>
      <c r="B9" s="122"/>
      <c r="C9" s="122"/>
      <c r="D9" s="122"/>
      <c r="E9" s="122"/>
      <c r="F9" s="122"/>
      <c r="G9" s="122"/>
      <c r="H9" s="122"/>
    </row>
    <row r="10" spans="1:14" ht="46.5" customHeight="1">
      <c r="A10" s="9" t="s">
        <v>8</v>
      </c>
      <c r="B10" s="10"/>
      <c r="C10" s="11" t="s">
        <v>9</v>
      </c>
      <c r="D10" s="12" t="s">
        <v>10</v>
      </c>
      <c r="E10" s="12" t="s">
        <v>11</v>
      </c>
      <c r="F10" s="123" t="s">
        <v>12</v>
      </c>
      <c r="G10" s="124"/>
      <c r="H10" s="125"/>
    </row>
    <row r="11" spans="1:14">
      <c r="A11" s="13" t="s">
        <v>67</v>
      </c>
      <c r="B11" s="13"/>
      <c r="C11" s="14">
        <v>19211.3</v>
      </c>
      <c r="D11" s="15">
        <v>56605.14</v>
      </c>
      <c r="E11" s="13">
        <v>54039.55</v>
      </c>
      <c r="F11" s="104">
        <f>C11+D11-E11</f>
        <v>21776.89</v>
      </c>
      <c r="G11" s="105"/>
      <c r="H11" s="106"/>
      <c r="I11" s="16"/>
      <c r="J11" s="17"/>
    </row>
    <row r="12" spans="1:14" ht="24" customHeight="1">
      <c r="A12" s="13" t="s">
        <v>14</v>
      </c>
      <c r="B12" s="13"/>
      <c r="C12" s="14">
        <v>104266.4</v>
      </c>
      <c r="D12" s="15">
        <v>293037.23</v>
      </c>
      <c r="E12" s="13">
        <v>272641.53999999998</v>
      </c>
      <c r="F12" s="104">
        <f>C12+D12-E12</f>
        <v>124662.09000000003</v>
      </c>
      <c r="G12" s="105"/>
      <c r="H12" s="106"/>
      <c r="I12" s="16"/>
      <c r="J12" s="17"/>
    </row>
    <row r="13" spans="1:14" ht="22.5" customHeight="1">
      <c r="A13" s="7" t="s">
        <v>15</v>
      </c>
      <c r="B13" s="13"/>
      <c r="C13" s="18">
        <v>58269.29</v>
      </c>
      <c r="D13" s="15">
        <v>157971.6</v>
      </c>
      <c r="E13" s="15">
        <v>152072.20000000001</v>
      </c>
      <c r="F13" s="104">
        <f>C13+D13-E13</f>
        <v>64168.69</v>
      </c>
      <c r="G13" s="105"/>
      <c r="H13" s="106"/>
    </row>
    <row r="14" spans="1:14" ht="31.5" customHeight="1">
      <c r="A14" s="7" t="s">
        <v>68</v>
      </c>
      <c r="B14" s="13"/>
      <c r="C14" s="18"/>
      <c r="D14" s="15"/>
      <c r="E14" s="15">
        <v>1200</v>
      </c>
      <c r="F14" s="69"/>
      <c r="G14" s="105"/>
      <c r="H14" s="121"/>
    </row>
    <row r="15" spans="1:14" ht="17.25" customHeight="1">
      <c r="A15" s="13" t="s">
        <v>16</v>
      </c>
      <c r="B15" s="13"/>
      <c r="C15" s="18">
        <f>SUM(C11:C14)</f>
        <v>181746.99</v>
      </c>
      <c r="D15" s="15">
        <f>D11+D12+D13</f>
        <v>507613.97</v>
      </c>
      <c r="E15" s="15">
        <f>SUM(E11:E14)</f>
        <v>479953.29</v>
      </c>
      <c r="F15" s="104">
        <f>F11+F12+F13+G14</f>
        <v>210607.67000000004</v>
      </c>
      <c r="G15" s="105"/>
      <c r="H15" s="106"/>
    </row>
    <row r="16" spans="1:14" ht="17.25" customHeight="1">
      <c r="D16" s="126"/>
    </row>
    <row r="17" spans="1:8" ht="27.75" customHeight="1">
      <c r="A17" s="107" t="s">
        <v>17</v>
      </c>
      <c r="B17" s="108"/>
      <c r="C17" s="108"/>
      <c r="D17" s="108"/>
      <c r="E17" s="108"/>
      <c r="F17" s="108"/>
      <c r="G17" s="108"/>
      <c r="H17" s="108"/>
    </row>
    <row r="18" spans="1:8" ht="6.75" customHeight="1">
      <c r="A18" s="109"/>
      <c r="B18" s="110"/>
      <c r="C18" s="110"/>
      <c r="D18" s="110"/>
      <c r="E18" s="110"/>
      <c r="F18" s="110"/>
      <c r="G18" s="110"/>
      <c r="H18" s="110"/>
    </row>
    <row r="19" spans="1:8" ht="38.25" customHeight="1">
      <c r="A19" s="111" t="s">
        <v>18</v>
      </c>
      <c r="B19" s="112"/>
      <c r="C19" s="19" t="s">
        <v>19</v>
      </c>
      <c r="D19" s="20" t="s">
        <v>20</v>
      </c>
      <c r="E19" s="113" t="s">
        <v>21</v>
      </c>
      <c r="F19" s="114"/>
      <c r="G19" s="114"/>
      <c r="H19" s="115"/>
    </row>
    <row r="20" spans="1:8" ht="15.75">
      <c r="A20" s="21" t="s">
        <v>14</v>
      </c>
      <c r="B20" s="71"/>
      <c r="C20" s="19"/>
      <c r="D20" s="20"/>
      <c r="E20" s="72"/>
      <c r="F20" s="73"/>
      <c r="G20" s="73"/>
      <c r="H20" s="74"/>
    </row>
    <row r="21" spans="1:8" ht="45.75" customHeight="1">
      <c r="A21" s="26" t="s">
        <v>22</v>
      </c>
      <c r="B21" s="71"/>
      <c r="C21" s="27">
        <v>13626</v>
      </c>
      <c r="D21" s="28" t="s">
        <v>23</v>
      </c>
      <c r="E21" s="95" t="s">
        <v>24</v>
      </c>
      <c r="F21" s="96"/>
      <c r="G21" s="96"/>
      <c r="H21" s="97"/>
    </row>
    <row r="22" spans="1:8" ht="33.75" customHeight="1">
      <c r="A22" s="26" t="s">
        <v>25</v>
      </c>
      <c r="B22" s="71"/>
      <c r="C22" s="27">
        <v>4500</v>
      </c>
      <c r="D22" s="28" t="s">
        <v>23</v>
      </c>
      <c r="E22" s="95" t="s">
        <v>26</v>
      </c>
      <c r="F22" s="96"/>
      <c r="G22" s="96"/>
      <c r="H22" s="97"/>
    </row>
    <row r="23" spans="1:8" ht="27" customHeight="1">
      <c r="A23" s="93" t="s">
        <v>27</v>
      </c>
      <c r="B23" s="101"/>
      <c r="C23" s="27">
        <v>9823.76</v>
      </c>
      <c r="D23" s="28" t="s">
        <v>28</v>
      </c>
      <c r="E23" s="84" t="s">
        <v>29</v>
      </c>
      <c r="F23" s="98"/>
      <c r="G23" s="98"/>
      <c r="H23" s="99"/>
    </row>
    <row r="24" spans="1:8" ht="37.5" customHeight="1">
      <c r="A24" s="102" t="s">
        <v>30</v>
      </c>
      <c r="B24" s="103"/>
      <c r="C24" s="27">
        <v>7156</v>
      </c>
      <c r="D24" s="29" t="s">
        <v>75</v>
      </c>
      <c r="E24" s="95" t="s">
        <v>32</v>
      </c>
      <c r="F24" s="96"/>
      <c r="G24" s="96"/>
      <c r="H24" s="97"/>
    </row>
    <row r="25" spans="1:8" ht="33" customHeight="1">
      <c r="A25" s="93" t="s">
        <v>33</v>
      </c>
      <c r="B25" s="94"/>
      <c r="C25" s="27">
        <v>47392.56</v>
      </c>
      <c r="D25" s="28" t="s">
        <v>34</v>
      </c>
      <c r="E25" s="95" t="s">
        <v>33</v>
      </c>
      <c r="F25" s="96"/>
      <c r="G25" s="96"/>
      <c r="H25" s="97"/>
    </row>
    <row r="26" spans="1:8" ht="34.5" customHeight="1">
      <c r="A26" s="75" t="s">
        <v>35</v>
      </c>
      <c r="B26" s="76"/>
      <c r="C26" s="27">
        <v>119488.6</v>
      </c>
      <c r="D26" s="28" t="s">
        <v>23</v>
      </c>
      <c r="E26" s="95" t="s">
        <v>36</v>
      </c>
      <c r="F26" s="96"/>
      <c r="G26" s="96"/>
      <c r="H26" s="97"/>
    </row>
    <row r="27" spans="1:8" ht="37.5" customHeight="1">
      <c r="A27" s="75" t="s">
        <v>37</v>
      </c>
      <c r="B27" s="76"/>
      <c r="C27" s="27">
        <v>9801</v>
      </c>
      <c r="D27" s="29" t="s">
        <v>38</v>
      </c>
      <c r="E27" s="84" t="s">
        <v>39</v>
      </c>
      <c r="F27" s="98"/>
      <c r="G27" s="98"/>
      <c r="H27" s="99"/>
    </row>
    <row r="28" spans="1:8" ht="28.5" customHeight="1">
      <c r="A28" s="75" t="s">
        <v>40</v>
      </c>
      <c r="B28" s="76"/>
      <c r="C28" s="27">
        <v>52658.400000000001</v>
      </c>
      <c r="D28" s="28" t="s">
        <v>23</v>
      </c>
      <c r="E28" s="84" t="s">
        <v>41</v>
      </c>
      <c r="F28" s="98"/>
      <c r="G28" s="98"/>
      <c r="H28" s="99"/>
    </row>
    <row r="29" spans="1:8" ht="30" customHeight="1">
      <c r="A29" s="93" t="s">
        <v>42</v>
      </c>
      <c r="B29" s="100"/>
      <c r="C29" s="27">
        <v>11435</v>
      </c>
      <c r="D29" s="32" t="s">
        <v>34</v>
      </c>
      <c r="E29" s="84" t="s">
        <v>43</v>
      </c>
      <c r="F29" s="98"/>
      <c r="G29" s="98"/>
      <c r="H29" s="99"/>
    </row>
    <row r="30" spans="1:8" ht="27" customHeight="1">
      <c r="A30" s="75" t="s">
        <v>44</v>
      </c>
      <c r="B30" s="33"/>
      <c r="C30" s="27">
        <v>6582.3</v>
      </c>
      <c r="D30" s="32" t="s">
        <v>45</v>
      </c>
      <c r="E30" s="84" t="s">
        <v>46</v>
      </c>
      <c r="F30" s="79"/>
      <c r="G30" s="79"/>
      <c r="H30" s="80"/>
    </row>
    <row r="31" spans="1:8" ht="27" customHeight="1">
      <c r="A31" s="34" t="s">
        <v>16</v>
      </c>
      <c r="B31" s="35"/>
      <c r="C31" s="36">
        <f>SUM(C21:C30)</f>
        <v>282463.62</v>
      </c>
      <c r="D31" s="37"/>
      <c r="E31" s="85"/>
      <c r="F31" s="86"/>
      <c r="G31" s="86"/>
      <c r="H31" s="86"/>
    </row>
    <row r="32" spans="1:8" ht="27.75" customHeight="1">
      <c r="A32" s="87" t="s">
        <v>15</v>
      </c>
      <c r="B32" s="88"/>
      <c r="C32" s="38"/>
      <c r="D32" s="39"/>
      <c r="E32" s="89"/>
      <c r="F32" s="86"/>
      <c r="G32" s="86"/>
      <c r="H32" s="90"/>
    </row>
    <row r="33" spans="1:10" ht="59.25" customHeight="1">
      <c r="A33" s="26" t="s">
        <v>47</v>
      </c>
      <c r="B33" s="40"/>
      <c r="C33" s="41">
        <v>19942.5</v>
      </c>
      <c r="D33" s="42" t="s">
        <v>34</v>
      </c>
      <c r="E33" s="91" t="s">
        <v>47</v>
      </c>
      <c r="F33" s="92"/>
      <c r="G33" s="92"/>
      <c r="H33" s="92"/>
    </row>
    <row r="34" spans="1:10" ht="59.25" customHeight="1">
      <c r="A34" s="26" t="s">
        <v>48</v>
      </c>
      <c r="B34" s="40"/>
      <c r="C34" s="41">
        <v>2856</v>
      </c>
      <c r="D34" s="42" t="s">
        <v>34</v>
      </c>
      <c r="E34" s="78" t="s">
        <v>48</v>
      </c>
      <c r="F34" s="79"/>
      <c r="G34" s="79"/>
      <c r="H34" s="80"/>
    </row>
    <row r="35" spans="1:10" ht="28.5" customHeight="1">
      <c r="A35" s="26" t="s">
        <v>69</v>
      </c>
      <c r="B35" s="40"/>
      <c r="C35" s="41">
        <v>25198</v>
      </c>
      <c r="D35" s="42"/>
      <c r="E35" s="78" t="s">
        <v>70</v>
      </c>
      <c r="F35" s="79"/>
      <c r="G35" s="79"/>
      <c r="H35" s="80"/>
    </row>
    <row r="36" spans="1:10" ht="21.75" customHeight="1">
      <c r="A36" s="70" t="s">
        <v>16</v>
      </c>
      <c r="B36" s="77"/>
      <c r="C36" s="36">
        <f>SUM(C33:C35)</f>
        <v>47996.5</v>
      </c>
      <c r="D36" s="48"/>
      <c r="E36" s="81"/>
      <c r="F36" s="82"/>
      <c r="G36" s="82"/>
      <c r="H36" s="83"/>
    </row>
    <row r="37" spans="1:10" ht="148.5" customHeight="1">
      <c r="A37" t="s">
        <v>72</v>
      </c>
      <c r="H37" s="49"/>
    </row>
    <row r="38" spans="1:10" ht="47.25">
      <c r="A38" s="50"/>
      <c r="B38" s="50"/>
      <c r="C38" s="51" t="s">
        <v>82</v>
      </c>
      <c r="D38" s="51" t="s">
        <v>81</v>
      </c>
      <c r="E38" s="51" t="s">
        <v>80</v>
      </c>
      <c r="F38" s="128"/>
      <c r="G38" s="129" t="s">
        <v>79</v>
      </c>
      <c r="H38" s="51" t="s">
        <v>78</v>
      </c>
      <c r="I38" s="129" t="s">
        <v>77</v>
      </c>
      <c r="J38" s="129" t="s">
        <v>76</v>
      </c>
    </row>
    <row r="39" spans="1:10" ht="39.75" customHeight="1">
      <c r="A39" s="52" t="s">
        <v>60</v>
      </c>
      <c r="B39" s="50"/>
      <c r="C39" s="53">
        <v>247458.9</v>
      </c>
      <c r="D39" s="54">
        <v>460189.7</v>
      </c>
      <c r="E39" s="53">
        <v>267779.20000000001</v>
      </c>
      <c r="G39" s="50">
        <v>164363.75</v>
      </c>
      <c r="H39" s="127">
        <v>152072.20000000001</v>
      </c>
      <c r="I39" s="130">
        <v>47996.5</v>
      </c>
      <c r="J39" s="131">
        <f>C39-D39+E39-G39+H39-I39</f>
        <v>-5239.6499999999942</v>
      </c>
    </row>
    <row r="40" spans="1:10" ht="28.5" customHeight="1">
      <c r="A40" s="52" t="s">
        <v>14</v>
      </c>
      <c r="B40" s="50"/>
      <c r="C40" s="53">
        <v>525012.19999999995</v>
      </c>
      <c r="D40" s="53">
        <v>524583.41</v>
      </c>
      <c r="E40" s="53">
        <v>506642.8</v>
      </c>
      <c r="G40" s="50">
        <v>529096.44999999995</v>
      </c>
      <c r="H40" s="127">
        <v>272641.53999999998</v>
      </c>
      <c r="I40" s="130">
        <v>282463.62</v>
      </c>
      <c r="J40" s="131">
        <f>C40-D40+E40-G40+H40-I40</f>
        <v>-31846.940000000061</v>
      </c>
    </row>
    <row r="41" spans="1:10" ht="36.75" customHeight="1">
      <c r="A41" s="18" t="s">
        <v>16</v>
      </c>
      <c r="B41" s="18"/>
      <c r="C41" s="55">
        <f>SUM(C39:C40)</f>
        <v>772471.1</v>
      </c>
      <c r="D41" s="56">
        <f>SUM(D39:D40)</f>
        <v>984773.1100000001</v>
      </c>
      <c r="E41" s="56">
        <f>SUM(E39:E40)</f>
        <v>774422</v>
      </c>
      <c r="G41" s="55">
        <f>SUM(G39:G40)</f>
        <v>693460.2</v>
      </c>
      <c r="H41" s="127">
        <f>SUM(H39:H40)</f>
        <v>424713.74</v>
      </c>
      <c r="I41" s="130">
        <f>SUM(I39:I40)</f>
        <v>330460.12</v>
      </c>
      <c r="J41" s="131">
        <f>SUM(J39:J40)</f>
        <v>-37086.590000000055</v>
      </c>
    </row>
    <row r="42" spans="1:10" ht="26.25" customHeight="1">
      <c r="A42" s="57" t="s">
        <v>62</v>
      </c>
      <c r="C42" s="58"/>
      <c r="D42" t="s">
        <v>63</v>
      </c>
    </row>
    <row r="43" spans="1:10" ht="40.5" customHeight="1">
      <c r="A43" s="59" t="s">
        <v>64</v>
      </c>
      <c r="D43" t="s">
        <v>65</v>
      </c>
    </row>
    <row r="51" spans="7:9">
      <c r="I51" s="60"/>
    </row>
    <row r="53" spans="7:9">
      <c r="G53">
        <v>3</v>
      </c>
    </row>
  </sheetData>
  <mergeCells count="34">
    <mergeCell ref="E35:H35"/>
    <mergeCell ref="E36:H36"/>
    <mergeCell ref="E30:H30"/>
    <mergeCell ref="E31:H31"/>
    <mergeCell ref="A32:B32"/>
    <mergeCell ref="E32:H32"/>
    <mergeCell ref="E33:H33"/>
    <mergeCell ref="E34:H34"/>
    <mergeCell ref="A25:B25"/>
    <mergeCell ref="E25:H25"/>
    <mergeCell ref="E26:H26"/>
    <mergeCell ref="E27:H27"/>
    <mergeCell ref="E28:H28"/>
    <mergeCell ref="A29:B29"/>
    <mergeCell ref="E29:H29"/>
    <mergeCell ref="E21:H21"/>
    <mergeCell ref="E22:H22"/>
    <mergeCell ref="A23:B23"/>
    <mergeCell ref="E23:H23"/>
    <mergeCell ref="A24:B24"/>
    <mergeCell ref="E24:H24"/>
    <mergeCell ref="F12:H12"/>
    <mergeCell ref="F13:H13"/>
    <mergeCell ref="G14:H14"/>
    <mergeCell ref="F15:H15"/>
    <mergeCell ref="A17:H18"/>
    <mergeCell ref="A19:B19"/>
    <mergeCell ref="E19:H19"/>
    <mergeCell ref="A2:H2"/>
    <mergeCell ref="A3:K3"/>
    <mergeCell ref="D7:F7"/>
    <mergeCell ref="A9:H9"/>
    <mergeCell ref="F10:H10"/>
    <mergeCell ref="F11:H11"/>
  </mergeCells>
  <pageMargins left="0.15748031496062992" right="0.15748031496062992" top="0.19685039370078741" bottom="0.35433070866141736" header="0.39370078740157483" footer="0.31496062992125984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2015 год)</vt:lpstr>
      <vt:lpstr>2016 год</vt:lpstr>
      <vt:lpstr>2017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2017-09-14T07:24:43Z</cp:lastPrinted>
  <dcterms:created xsi:type="dcterms:W3CDTF">2016-05-05T05:32:58Z</dcterms:created>
  <dcterms:modified xsi:type="dcterms:W3CDTF">2017-09-14T07:37:03Z</dcterms:modified>
</cp:coreProperties>
</file>