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SheetTabs="0" xWindow="0" yWindow="0" windowWidth="9300" windowHeight="4755" tabRatio="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26" i="1"/>
  <c r="E109" l="1"/>
  <c r="E95"/>
  <c r="E110" l="1"/>
  <c r="B27"/>
  <c r="E18" l="1"/>
  <c r="E19"/>
  <c r="E20"/>
  <c r="E21"/>
  <c r="E23"/>
  <c r="E17"/>
  <c r="D16"/>
  <c r="C16"/>
  <c r="B16"/>
  <c r="E16" l="1"/>
  <c r="B29"/>
  <c r="C29"/>
  <c r="D29"/>
  <c r="E29"/>
  <c r="F16" l="1"/>
</calcChain>
</file>

<file path=xl/sharedStrings.xml><?xml version="1.0" encoding="utf-8"?>
<sst xmlns="http://schemas.openxmlformats.org/spreadsheetml/2006/main" count="123" uniqueCount="123">
  <si>
    <t>ТСН "Кирова 94</t>
  </si>
  <si>
    <t xml:space="preserve">На лицевом счете на начало периода  </t>
  </si>
  <si>
    <t>Статья доходов</t>
  </si>
  <si>
    <t>% сбора</t>
  </si>
  <si>
    <t>Платежи населения в т.ч.</t>
  </si>
  <si>
    <t>вывоз бытового мусора</t>
  </si>
  <si>
    <t>ремонт жилья</t>
  </si>
  <si>
    <t>содержание</t>
  </si>
  <si>
    <t>судебные издержки</t>
  </si>
  <si>
    <t>уборка мусоропроводов</t>
  </si>
  <si>
    <t>электроэнергия одн</t>
  </si>
  <si>
    <t>аренда, реклама</t>
  </si>
  <si>
    <t>ИТОГО</t>
  </si>
  <si>
    <t>Статья расходов</t>
  </si>
  <si>
    <t>Оплачено</t>
  </si>
  <si>
    <t>Содержание:</t>
  </si>
  <si>
    <t>ИТОГО расходов</t>
  </si>
  <si>
    <t>Председатель правления</t>
  </si>
  <si>
    <t>Варакина Л.И.</t>
  </si>
  <si>
    <t>ТСН Кирова 94</t>
  </si>
  <si>
    <t>судебные издержки пеня</t>
  </si>
  <si>
    <t>период с 01.01.2017 по 31.12.2017</t>
  </si>
  <si>
    <t>Задолженность на 01.01.2017</t>
  </si>
  <si>
    <t>Санитарное содержание:</t>
  </si>
  <si>
    <t>Влажная протирка дверных коробок, полотен дверей, доводчиков</t>
  </si>
  <si>
    <t>Дезинфекция мусороприемных клапанов</t>
  </si>
  <si>
    <t xml:space="preserve">ЭЦП для сдачи отчетности </t>
  </si>
  <si>
    <t>Право на использование программы сдачи отчетности через интернет</t>
  </si>
  <si>
    <t>Ключ и лицензия ЭЦП для работы в ГИС ЖКХ</t>
  </si>
  <si>
    <t>материалы на ремонт:</t>
  </si>
  <si>
    <t>Остаток средств на лицевом счете на конец периода 01.01.2018</t>
  </si>
  <si>
    <t>ИТОГО на содержание:</t>
  </si>
  <si>
    <t>Текущий ремонт:</t>
  </si>
  <si>
    <t>ИТОГО на текущий ремонт:</t>
  </si>
  <si>
    <t>нежилые помещения</t>
  </si>
  <si>
    <t>Общая площадь жилых помещений:</t>
  </si>
  <si>
    <t>Общая площадь нежилых помещений:</t>
  </si>
  <si>
    <r>
      <t>2211,2 м</t>
    </r>
    <r>
      <rPr>
        <sz val="11"/>
        <color rgb="FF000000"/>
        <rFont val="Calibri"/>
        <family val="2"/>
        <charset val="204"/>
      </rPr>
      <t>²</t>
    </r>
  </si>
  <si>
    <r>
      <t>544,3 м</t>
    </r>
    <r>
      <rPr>
        <sz val="11"/>
        <color rgb="FF000000"/>
        <rFont val="Calibri"/>
        <family val="2"/>
        <charset val="204"/>
      </rPr>
      <t>²</t>
    </r>
  </si>
  <si>
    <t>в том числе оплачиваемая площадь нежилых помещений</t>
  </si>
  <si>
    <r>
      <t>215 м</t>
    </r>
    <r>
      <rPr>
        <sz val="11"/>
        <color rgb="FF000000"/>
        <rFont val="Calibri"/>
        <family val="2"/>
        <charset val="204"/>
      </rPr>
      <t>²</t>
    </r>
  </si>
  <si>
    <t>Общая площадь мест общего пользования</t>
  </si>
  <si>
    <r>
      <t>333,3 м</t>
    </r>
    <r>
      <rPr>
        <sz val="11"/>
        <color rgb="FF000000"/>
        <rFont val="Calibri"/>
        <family val="2"/>
        <charset val="204"/>
      </rPr>
      <t>²</t>
    </r>
  </si>
  <si>
    <t>Фактические поступления (оплата), руб</t>
  </si>
  <si>
    <t>Плановые поступления (начисление), руб</t>
  </si>
  <si>
    <t>Обеспечение бухгалтерской деятельности (с НДФЛ)</t>
  </si>
  <si>
    <t>Санитарное содержание (зарплата технического работника с НДФЛ)</t>
  </si>
  <si>
    <t>Санитарное содержание (страховые взносы)</t>
  </si>
  <si>
    <t>в т.ч. Перечень работ, входящих в обязанности технического работника:</t>
  </si>
  <si>
    <t>в том числе:</t>
  </si>
  <si>
    <t>Обеспечение бухгалтерской деятельности (страховые взносы)</t>
  </si>
  <si>
    <t>Обеспечение деятельности по внесению информации на сайты ГИС ЖКХ, "Реформа ЖКХ"(с НДФЛ)</t>
  </si>
  <si>
    <t>Обеспечение деятельности по внесению информации на сайты ГИС ЖКХ, "Реформа ЖКХ" (страховые взносы)</t>
  </si>
  <si>
    <t>Уборка газонов от мусора</t>
  </si>
  <si>
    <t>Посыпка территории противогололедным составом</t>
  </si>
  <si>
    <t>Очистка территории с усовершенствованным покрытием от наледи и льда</t>
  </si>
  <si>
    <t>Очистка территории с усовершенствованным покрытием отснега</t>
  </si>
  <si>
    <t>Подметание усовершенствованного покрытия</t>
  </si>
  <si>
    <t>Подметание лестничных клеток (влажное)</t>
  </si>
  <si>
    <t>Мытье лестничных площадок, маршей со 2-го по 12 этаж</t>
  </si>
  <si>
    <t>Влажная протирка перил лестницы</t>
  </si>
  <si>
    <t>Влажная протирка панелей радиатора, шкафов для электросчетчиков</t>
  </si>
  <si>
    <t>Мытье окон</t>
  </si>
  <si>
    <t>Уборка подвального и чердачного помещений</t>
  </si>
  <si>
    <t>Дезинфекция мусоросборников (бункер)</t>
  </si>
  <si>
    <t>Уборка загрузочных клапанов мусоропроводов</t>
  </si>
  <si>
    <t>Подметание пола мусороприемного клапана</t>
  </si>
  <si>
    <t>Профилактический осмотр мусоропроводов</t>
  </si>
  <si>
    <t>Мытье урн (протирка)</t>
  </si>
  <si>
    <t>Мытье первого этажа (кафеля) и лестничных маршей второго этажа</t>
  </si>
  <si>
    <t>Уборка бункеров (без шланга)</t>
  </si>
  <si>
    <t>Услуги по управлению (страховые взносы)</t>
  </si>
  <si>
    <t>Услуги по начислению и сбору платежей, работе с неплательщиками</t>
  </si>
  <si>
    <t>Информационное обслуживание по импорту платежных документов в ГИС ЖКХ</t>
  </si>
  <si>
    <t>Нналог усн</t>
  </si>
  <si>
    <t>Юридическое обслуживание</t>
  </si>
  <si>
    <t>Услуги банка (расчетное обслуживание)</t>
  </si>
  <si>
    <t>Агентское вознаграждение (СТК)</t>
  </si>
  <si>
    <t>Ремонт оргтехники</t>
  </si>
  <si>
    <t>Справка ЦТИ Кемеровской области</t>
  </si>
  <si>
    <t>Организация накопления и вывоз бытовых отходов</t>
  </si>
  <si>
    <t>Вывоз КГО</t>
  </si>
  <si>
    <t>Аварийно-диспетчерское обслуживание (Вектор-про), август-сентябрь</t>
  </si>
  <si>
    <t>Почтовые расходы</t>
  </si>
  <si>
    <t>Доставка материалов ( леруа мерлен), экспедиторские услуги</t>
  </si>
  <si>
    <t>Агентское вознаграждение (Эколэнд)</t>
  </si>
  <si>
    <t>Аварийное обслуживание (Элита ЖКХ), октябрь- декабрь</t>
  </si>
  <si>
    <t>Агентское вознаграждение (Кузнецкая ТЭЦ)</t>
  </si>
  <si>
    <t>Агентское вознаграждение (запсиблифт-люкс)</t>
  </si>
  <si>
    <t>Приобретение коммунальныхых ресурсов, ОДН МОП водоснабжение (Водоканал)</t>
  </si>
  <si>
    <t>Приобретение коммунальныхых ресурсов, ОДН МОП электроэнергия (Кузбассэнергосбыт)</t>
  </si>
  <si>
    <t>Приобретение коммунальныхых ресурсов, ОДН МОП (Кузнецкая ТЭЦ)</t>
  </si>
  <si>
    <t>Ревизия ту, промывка ту, опрессовка ту, сдача паспорта МКД</t>
  </si>
  <si>
    <t>Теплоизоляция порилексом розлива</t>
  </si>
  <si>
    <t xml:space="preserve">Изготовление и установка щитов порогов кабины лифта </t>
  </si>
  <si>
    <t xml:space="preserve">Замена инженерного оборудования теплосистемы в МОП и квартирах: </t>
  </si>
  <si>
    <t>Ревизия теплового узла с заменой запорной арматуры, сопла, настройка температурного режима.</t>
  </si>
  <si>
    <t>Замена канализационного лежака</t>
  </si>
  <si>
    <t>Восстановление герметизации швов жесткой кровли</t>
  </si>
  <si>
    <t>вознаграждение председателю правления (с НДФЛ) 91962,00</t>
  </si>
  <si>
    <t>вознаграждение членам правления(с НДФЛ) 4237,1</t>
  </si>
  <si>
    <t>Услуги по управлению: организация и проведение собраний членов ТСН, подготовка заседаний правления, осуществление решений правления, подготовка перечней работ и услуг, заключение договоров, планирование, организация, контроль и материально-техническое обеспечение работ, оформление осенних и весенних осмотров с составлением отчетной документации, работа с обращениями граждан, подготовка отчетов об оказанных услугах, опломбировка ИПУ ГВС, ХВС, хранение и ведение технической документации по МКД и др. работы. (с НДФЛ)</t>
  </si>
  <si>
    <t>текущий ремонт - 7 руб./кв.м</t>
  </si>
  <si>
    <t>Материалы на содержание: хозяйственные, канцелярские расходы.</t>
  </si>
  <si>
    <t>отопительных стояков в квартирах №№ 5,15,34,14,12,21,26,27,41,45,46 (плановые и внеплановые работы)</t>
  </si>
  <si>
    <t>Работы по обдирке, оштукатурке стен холла, предлифтового помещения, установка металлической двери</t>
  </si>
  <si>
    <t>Облицовка стен керамической плиткой, пола керамогранитной плиткой (без стоимости материала) 53,5 кв.м.</t>
  </si>
  <si>
    <t>Работы по отделке стен, потолков, лестничных маршей мусоропровода, тамбура, холла, вестибюля (обдирка, оштукатуривание, шпатлевка, окраска, штрабирование, шлифовка и др.) 137,14 кв.м</t>
  </si>
  <si>
    <t>Декоративный металлический экран на радиаторы отопления</t>
  </si>
  <si>
    <t>Металлические перила с элементом ковки</t>
  </si>
  <si>
    <t>Металлический пандус</t>
  </si>
  <si>
    <t xml:space="preserve">Оплата за услуги: </t>
  </si>
  <si>
    <t>содержание - 13 руб./кв.м без ОДН на МОП</t>
  </si>
  <si>
    <t>кв. 22</t>
  </si>
  <si>
    <t>Члены правления</t>
  </si>
  <si>
    <t>кв. 32</t>
  </si>
  <si>
    <t>кв. 42</t>
  </si>
  <si>
    <t>Задолженность на доме на 01.01.2018</t>
  </si>
  <si>
    <t>Девятиярова Е.В.</t>
  </si>
  <si>
    <t>Годовой отчет о деятельности правления ТСН "Кирова 94" об исполнении сметы</t>
  </si>
  <si>
    <t>Приложение №____</t>
  </si>
  <si>
    <t xml:space="preserve"> к протоколу № 1  от _____________2018г. </t>
  </si>
  <si>
    <t>Мелентьев С.Н.</t>
  </si>
</sst>
</file>

<file path=xl/styles.xml><?xml version="1.0" encoding="utf-8"?>
<styleSheet xmlns="http://schemas.openxmlformats.org/spreadsheetml/2006/main">
  <numFmts count="4">
    <numFmt numFmtId="164" formatCode="#,##0.00;[Red]\-#,##0.00"/>
    <numFmt numFmtId="165" formatCode="0.00;[Red]\-0.00"/>
    <numFmt numFmtId="166" formatCode="#,##0.00_ ;[Red]\-#,##0.00\ "/>
    <numFmt numFmtId="167" formatCode="0.00000"/>
  </numFmts>
  <fonts count="12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6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5F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horizontal="left"/>
    </xf>
  </cellStyleXfs>
  <cellXfs count="84">
    <xf numFmtId="0" fontId="0" fillId="0" borderId="0" xfId="0" applyAlignment="1"/>
    <xf numFmtId="0" fontId="0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/>
    <xf numFmtId="0" fontId="2" fillId="0" borderId="0" xfId="0" applyFont="1" applyAlignment="1">
      <alignment horizontal="centerContinuous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164" fontId="3" fillId="0" borderId="2" xfId="0" applyNumberFormat="1" applyFont="1" applyBorder="1" applyAlignment="1">
      <alignment horizontal="right" vertical="top"/>
    </xf>
    <xf numFmtId="0" fontId="3" fillId="0" borderId="0" xfId="0" applyFont="1" applyAlignment="1"/>
    <xf numFmtId="164" fontId="3" fillId="0" borderId="1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/>
    <xf numFmtId="0" fontId="2" fillId="0" borderId="1" xfId="0" applyFont="1" applyBorder="1" applyAlignment="1">
      <alignment horizontal="center" wrapText="1"/>
    </xf>
    <xf numFmtId="166" fontId="2" fillId="0" borderId="1" xfId="0" applyNumberFormat="1" applyFont="1" applyBorder="1" applyAlignment="1"/>
    <xf numFmtId="166" fontId="2" fillId="0" borderId="1" xfId="0" applyNumberFormat="1" applyFont="1" applyFill="1" applyBorder="1" applyAlignment="1"/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/>
    <xf numFmtId="0" fontId="2" fillId="0" borderId="6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1" fillId="0" borderId="1" xfId="0" applyFont="1" applyBorder="1" applyAlignment="1"/>
    <xf numFmtId="0" fontId="2" fillId="0" borderId="3" xfId="0" applyFont="1" applyBorder="1" applyAlignment="1">
      <alignment horizontal="left" wrapText="1"/>
    </xf>
    <xf numFmtId="2" fontId="3" fillId="0" borderId="1" xfId="0" applyNumberFormat="1" applyFont="1" applyBorder="1" applyAlignment="1"/>
    <xf numFmtId="2" fontId="0" fillId="0" borderId="0" xfId="0" applyNumberFormat="1" applyAlignment="1"/>
    <xf numFmtId="167" fontId="0" fillId="0" borderId="0" xfId="0" applyNumberFormat="1" applyAlignment="1"/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164" fontId="4" fillId="0" borderId="7" xfId="0" applyNumberFormat="1" applyFont="1" applyBorder="1" applyAlignment="1">
      <alignment horizontal="right" vertical="top"/>
    </xf>
    <xf numFmtId="0" fontId="6" fillId="2" borderId="1" xfId="0" applyFont="1" applyFill="1" applyBorder="1" applyAlignment="1">
      <alignment vertical="top" wrapText="1"/>
    </xf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0" fillId="0" borderId="0" xfId="0" applyFill="1" applyAlignment="1"/>
    <xf numFmtId="2" fontId="8" fillId="0" borderId="8" xfId="0" applyNumberFormat="1" applyFont="1" applyBorder="1" applyAlignment="1"/>
    <xf numFmtId="0" fontId="3" fillId="0" borderId="1" xfId="0" applyFont="1" applyFill="1" applyBorder="1" applyAlignment="1">
      <alignment wrapText="1"/>
    </xf>
    <xf numFmtId="165" fontId="4" fillId="0" borderId="7" xfId="0" applyNumberFormat="1" applyFont="1" applyFill="1" applyBorder="1" applyAlignment="1">
      <alignment horizontal="right" vertical="top"/>
    </xf>
    <xf numFmtId="165" fontId="4" fillId="0" borderId="1" xfId="0" applyNumberFormat="1" applyFont="1" applyFill="1" applyBorder="1" applyAlignment="1">
      <alignment horizontal="right" vertical="top"/>
    </xf>
    <xf numFmtId="0" fontId="3" fillId="0" borderId="0" xfId="0" applyFont="1" applyFill="1" applyAlignment="1"/>
    <xf numFmtId="164" fontId="4" fillId="0" borderId="7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/>
    </xf>
    <xf numFmtId="164" fontId="3" fillId="0" borderId="2" xfId="0" applyNumberFormat="1" applyFont="1" applyFill="1" applyBorder="1" applyAlignment="1">
      <alignment horizontal="right" vertical="top"/>
    </xf>
    <xf numFmtId="165" fontId="3" fillId="0" borderId="1" xfId="0" applyNumberFormat="1" applyFont="1" applyFill="1" applyBorder="1" applyAlignment="1">
      <alignment horizontal="right" vertical="top"/>
    </xf>
    <xf numFmtId="166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>
      <alignment horizontal="right" vertical="top"/>
    </xf>
    <xf numFmtId="0" fontId="3" fillId="0" borderId="2" xfId="0" applyFont="1" applyBorder="1" applyAlignment="1"/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6" xfId="0" applyFont="1" applyBorder="1" applyAlignment="1"/>
    <xf numFmtId="0" fontId="10" fillId="0" borderId="0" xfId="0" applyFont="1" applyAlignment="1">
      <alignment horizontal="centerContinuous" wrapText="1"/>
    </xf>
    <xf numFmtId="0" fontId="11" fillId="0" borderId="0" xfId="0" applyFont="1" applyAlignment="1">
      <alignment horizontal="centerContinuous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1"/>
  <sheetViews>
    <sheetView tabSelected="1" topLeftCell="A106" zoomScaleSheetLayoutView="100" workbookViewId="0">
      <selection activeCell="E121" sqref="E121"/>
    </sheetView>
  </sheetViews>
  <sheetFormatPr defaultColWidth="10.33203125" defaultRowHeight="11.25"/>
  <cols>
    <col min="1" max="1" width="29.33203125" style="1" customWidth="1"/>
    <col min="2" max="2" width="18" customWidth="1"/>
    <col min="3" max="3" width="16.6640625" customWidth="1"/>
    <col min="4" max="4" width="15.6640625" customWidth="1"/>
    <col min="5" max="5" width="18.1640625" customWidth="1"/>
    <col min="6" max="6" width="15.83203125" customWidth="1"/>
    <col min="7" max="7" width="0.1640625" hidden="1" customWidth="1"/>
    <col min="8" max="8" width="15.6640625" customWidth="1"/>
    <col min="9" max="9" width="17.33203125" customWidth="1"/>
    <col min="10" max="10" width="21.83203125" customWidth="1"/>
    <col min="11" max="11" width="13.83203125" customWidth="1"/>
  </cols>
  <sheetData>
    <row r="1" spans="1:7" ht="15.75" customHeight="1">
      <c r="D1" s="52" t="s">
        <v>120</v>
      </c>
    </row>
    <row r="2" spans="1:7" ht="13.5" customHeight="1">
      <c r="A2" s="2"/>
      <c r="B2" s="2"/>
      <c r="C2" s="2"/>
      <c r="D2" s="52" t="s">
        <v>121</v>
      </c>
      <c r="E2" s="2"/>
      <c r="F2" s="2"/>
      <c r="G2" s="3"/>
    </row>
    <row r="3" spans="1:7" ht="20.25">
      <c r="A3" s="4" t="s">
        <v>0</v>
      </c>
      <c r="B3" s="4"/>
      <c r="C3" s="56"/>
      <c r="D3" s="4"/>
      <c r="E3" s="4"/>
      <c r="F3" s="4"/>
      <c r="G3" s="3"/>
    </row>
    <row r="4" spans="1:7" ht="21" customHeight="1">
      <c r="A4" s="61" t="s">
        <v>119</v>
      </c>
      <c r="B4" s="61"/>
      <c r="C4" s="61"/>
      <c r="D4" s="61"/>
      <c r="E4" s="61"/>
      <c r="F4" s="61"/>
      <c r="G4" s="4"/>
    </row>
    <row r="5" spans="1:7" ht="22.5" customHeight="1">
      <c r="A5" s="4" t="s">
        <v>21</v>
      </c>
      <c r="B5" s="57"/>
      <c r="C5" s="57"/>
      <c r="D5" s="57"/>
      <c r="E5" s="4"/>
      <c r="F5" s="4"/>
      <c r="G5" s="4"/>
    </row>
    <row r="6" spans="1:7" ht="15" customHeight="1">
      <c r="A6" s="4"/>
      <c r="B6" s="4"/>
      <c r="C6" s="4"/>
      <c r="D6" s="4"/>
      <c r="E6" s="4"/>
      <c r="F6" s="4"/>
      <c r="G6" s="4"/>
    </row>
    <row r="7" spans="1:7" ht="27.75" customHeight="1">
      <c r="A7" s="65" t="s">
        <v>35</v>
      </c>
      <c r="B7" s="65"/>
      <c r="C7" s="34" t="s">
        <v>37</v>
      </c>
      <c r="D7" s="71" t="s">
        <v>111</v>
      </c>
      <c r="E7" s="72"/>
      <c r="F7" s="4"/>
      <c r="G7" s="4"/>
    </row>
    <row r="8" spans="1:7" ht="27" customHeight="1">
      <c r="A8" s="65" t="s">
        <v>36</v>
      </c>
      <c r="B8" s="65"/>
      <c r="C8" s="34" t="s">
        <v>38</v>
      </c>
      <c r="D8" s="69" t="s">
        <v>112</v>
      </c>
      <c r="E8" s="70"/>
      <c r="F8" s="70"/>
      <c r="G8" s="4"/>
    </row>
    <row r="9" spans="1:7" ht="29.25" customHeight="1">
      <c r="A9" s="65" t="s">
        <v>39</v>
      </c>
      <c r="B9" s="65"/>
      <c r="C9" s="34" t="s">
        <v>40</v>
      </c>
      <c r="D9" s="73" t="s">
        <v>102</v>
      </c>
      <c r="E9" s="74"/>
      <c r="F9" s="4"/>
      <c r="G9" s="4"/>
    </row>
    <row r="10" spans="1:7" ht="30" customHeight="1">
      <c r="A10" s="65" t="s">
        <v>41</v>
      </c>
      <c r="B10" s="65"/>
      <c r="C10" s="34" t="s">
        <v>42</v>
      </c>
      <c r="D10" s="4"/>
      <c r="E10" s="4"/>
      <c r="F10" s="4"/>
      <c r="G10" s="4"/>
    </row>
    <row r="11" spans="1:7" ht="10.5" customHeight="1">
      <c r="A11" s="4"/>
      <c r="B11" s="4"/>
      <c r="C11" s="4"/>
      <c r="D11" s="4"/>
      <c r="E11" s="4"/>
      <c r="F11" s="4"/>
      <c r="G11" s="4"/>
    </row>
    <row r="12" spans="1:7" ht="9" customHeight="1"/>
    <row r="13" spans="1:7" ht="16.5" customHeight="1">
      <c r="A13" s="66" t="s">
        <v>1</v>
      </c>
      <c r="B13" s="67"/>
      <c r="C13" s="67"/>
      <c r="D13" s="68"/>
      <c r="E13" s="21">
        <v>57489.75</v>
      </c>
    </row>
    <row r="14" spans="1:7" ht="10.5" customHeight="1">
      <c r="A14" s="22"/>
      <c r="B14" s="22"/>
      <c r="C14" s="22"/>
      <c r="D14" s="22"/>
      <c r="E14" s="3"/>
    </row>
    <row r="15" spans="1:7" ht="51" customHeight="1">
      <c r="A15" s="15" t="s">
        <v>2</v>
      </c>
      <c r="B15" s="15" t="s">
        <v>22</v>
      </c>
      <c r="C15" s="15" t="s">
        <v>44</v>
      </c>
      <c r="D15" s="15" t="s">
        <v>43</v>
      </c>
      <c r="E15" s="15" t="s">
        <v>117</v>
      </c>
      <c r="F15" s="15" t="s">
        <v>3</v>
      </c>
    </row>
    <row r="16" spans="1:7" ht="25.5">
      <c r="A16" s="13" t="s">
        <v>4</v>
      </c>
      <c r="B16" s="16">
        <f>B17+B18+B19+B20+B22+B23+B21</f>
        <v>130208.29999999997</v>
      </c>
      <c r="C16" s="16">
        <f>C17+C18+C19+C20+C22</f>
        <v>597865.19000000006</v>
      </c>
      <c r="D16" s="16">
        <f>D17+D18+D19+D20+D21+D22+D23</f>
        <v>580916.15000000014</v>
      </c>
      <c r="E16" s="16">
        <f>B16+C16-D16</f>
        <v>147157.33999999985</v>
      </c>
      <c r="F16" s="17">
        <f>D16/C16*100</f>
        <v>97.165073283493911</v>
      </c>
    </row>
    <row r="17" spans="1:6" ht="12.75">
      <c r="A17" s="6" t="s">
        <v>5</v>
      </c>
      <c r="B17" s="33">
        <v>7909.96</v>
      </c>
      <c r="C17" s="33">
        <v>34110.629999999997</v>
      </c>
      <c r="D17" s="7">
        <v>35158.79</v>
      </c>
      <c r="E17" s="7">
        <f>B17+C17-D17</f>
        <v>6861.7999999999956</v>
      </c>
      <c r="F17" s="8"/>
    </row>
    <row r="18" spans="1:6" ht="12.75">
      <c r="A18" s="5" t="s">
        <v>6</v>
      </c>
      <c r="B18" s="33">
        <v>40990.559999999998</v>
      </c>
      <c r="C18" s="33">
        <v>187606.27</v>
      </c>
      <c r="D18" s="9">
        <v>181899.33</v>
      </c>
      <c r="E18" s="7">
        <f t="shared" ref="E18:E23" si="0">B18+C18-D18</f>
        <v>46697.5</v>
      </c>
      <c r="F18" s="8"/>
    </row>
    <row r="19" spans="1:6" ht="12.75">
      <c r="A19" s="5" t="s">
        <v>7</v>
      </c>
      <c r="B19" s="33">
        <v>74468.429999999993</v>
      </c>
      <c r="C19" s="33">
        <v>375361.39</v>
      </c>
      <c r="D19" s="9">
        <v>356661.46</v>
      </c>
      <c r="E19" s="7">
        <f t="shared" si="0"/>
        <v>93168.359999999986</v>
      </c>
      <c r="F19" s="8"/>
    </row>
    <row r="20" spans="1:6" ht="15">
      <c r="A20" s="5" t="s">
        <v>8</v>
      </c>
      <c r="B20" s="10">
        <v>3063.98</v>
      </c>
      <c r="C20" s="25">
        <v>450.5</v>
      </c>
      <c r="D20" s="11">
        <v>3451.5</v>
      </c>
      <c r="E20" s="7">
        <f t="shared" si="0"/>
        <v>62.980000000000018</v>
      </c>
      <c r="F20" s="8"/>
    </row>
    <row r="21" spans="1:6" ht="12.75">
      <c r="A21" s="5" t="s">
        <v>20</v>
      </c>
      <c r="B21" s="10">
        <v>121.74</v>
      </c>
      <c r="C21" s="11"/>
      <c r="D21" s="11">
        <v>121.74</v>
      </c>
      <c r="E21" s="7">
        <f t="shared" si="0"/>
        <v>0</v>
      </c>
      <c r="F21" s="8"/>
    </row>
    <row r="22" spans="1:6" s="39" customFormat="1" ht="12.75">
      <c r="A22" s="41" t="s">
        <v>9</v>
      </c>
      <c r="B22" s="42">
        <v>427.73</v>
      </c>
      <c r="C22" s="42">
        <v>336.4</v>
      </c>
      <c r="D22" s="42">
        <v>750.9</v>
      </c>
      <c r="E22" s="43">
        <v>13.23</v>
      </c>
      <c r="F22" s="44"/>
    </row>
    <row r="23" spans="1:6" s="39" customFormat="1" ht="12.75">
      <c r="A23" s="41" t="s">
        <v>10</v>
      </c>
      <c r="B23" s="45">
        <v>3225.9</v>
      </c>
      <c r="C23" s="46">
        <v>0</v>
      </c>
      <c r="D23" s="46">
        <v>2872.43</v>
      </c>
      <c r="E23" s="47">
        <f t="shared" si="0"/>
        <v>353.47000000000025</v>
      </c>
      <c r="F23" s="44"/>
    </row>
    <row r="24" spans="1:6" s="39" customFormat="1" ht="12.75">
      <c r="A24" s="41"/>
      <c r="B24" s="45"/>
      <c r="C24" s="46"/>
      <c r="D24" s="46"/>
      <c r="E24" s="47"/>
      <c r="F24" s="44"/>
    </row>
    <row r="25" spans="1:6" s="39" customFormat="1" ht="12.75">
      <c r="A25" s="41"/>
      <c r="B25" s="45"/>
      <c r="C25" s="46"/>
      <c r="D25" s="46"/>
      <c r="E25" s="47"/>
      <c r="F25" s="44"/>
    </row>
    <row r="26" spans="1:6" s="39" customFormat="1" ht="12.75">
      <c r="A26" s="41" t="s">
        <v>34</v>
      </c>
      <c r="B26" s="48">
        <f>E26+D26-C26</f>
        <v>1192.8899999999994</v>
      </c>
      <c r="C26" s="46">
        <v>58281.86</v>
      </c>
      <c r="D26" s="49">
        <v>54689.95</v>
      </c>
      <c r="E26" s="48">
        <v>4784.8</v>
      </c>
      <c r="F26" s="44"/>
    </row>
    <row r="27" spans="1:6" s="39" customFormat="1" ht="12.75">
      <c r="A27" s="41" t="s">
        <v>11</v>
      </c>
      <c r="B27" s="48">
        <f>D27+E27-C27</f>
        <v>2264.5</v>
      </c>
      <c r="C27" s="50">
        <v>63274</v>
      </c>
      <c r="D27" s="50">
        <v>52538.5</v>
      </c>
      <c r="E27" s="48">
        <v>13000</v>
      </c>
      <c r="F27" s="44"/>
    </row>
    <row r="28" spans="1:6" ht="12.75">
      <c r="A28" s="5"/>
      <c r="B28" s="12"/>
      <c r="C28" s="12"/>
      <c r="D28" s="12"/>
      <c r="E28" s="12"/>
      <c r="F28" s="8"/>
    </row>
    <row r="29" spans="1:6" ht="12.75">
      <c r="A29" s="13" t="s">
        <v>12</v>
      </c>
      <c r="B29" s="14">
        <f>SUM(B17:B28)</f>
        <v>133665.68999999997</v>
      </c>
      <c r="C29" s="14">
        <f>SUM(C17:C28)</f>
        <v>719421.05</v>
      </c>
      <c r="D29" s="14">
        <f>SUM(D17:D28)</f>
        <v>688144.60000000009</v>
      </c>
      <c r="E29" s="14">
        <f>SUM(E17:E28)</f>
        <v>164942.13999999998</v>
      </c>
      <c r="F29" s="8"/>
    </row>
    <row r="32" spans="1:6" ht="12.75">
      <c r="A32" s="18" t="s">
        <v>13</v>
      </c>
      <c r="B32" s="19"/>
      <c r="C32" s="19"/>
      <c r="D32" s="20"/>
      <c r="E32" s="21" t="s">
        <v>14</v>
      </c>
    </row>
    <row r="33" spans="1:11" ht="12.75">
      <c r="A33" s="18" t="s">
        <v>15</v>
      </c>
      <c r="B33" s="19"/>
      <c r="C33" s="19"/>
      <c r="D33" s="20"/>
      <c r="E33" s="21"/>
    </row>
    <row r="34" spans="1:11" ht="15" customHeight="1">
      <c r="A34" s="66" t="s">
        <v>23</v>
      </c>
      <c r="B34" s="67"/>
      <c r="C34" s="67"/>
      <c r="D34" s="68"/>
      <c r="E34" s="12"/>
    </row>
    <row r="35" spans="1:11" ht="12.75" customHeight="1">
      <c r="A35" s="58" t="s">
        <v>46</v>
      </c>
      <c r="B35" s="59"/>
      <c r="C35" s="59"/>
      <c r="D35" s="60"/>
      <c r="E35" s="12">
        <v>81615</v>
      </c>
      <c r="K35" s="28"/>
    </row>
    <row r="36" spans="1:11" ht="15.75" customHeight="1">
      <c r="A36" s="59" t="s">
        <v>47</v>
      </c>
      <c r="B36" s="59"/>
      <c r="C36" s="59"/>
      <c r="D36" s="60"/>
      <c r="E36" s="12">
        <v>16486.259999999998</v>
      </c>
      <c r="I36" s="28"/>
      <c r="K36" s="28"/>
    </row>
    <row r="37" spans="1:11" ht="15.75" customHeight="1">
      <c r="A37" s="59" t="s">
        <v>48</v>
      </c>
      <c r="B37" s="59"/>
      <c r="C37" s="59"/>
      <c r="D37" s="60"/>
      <c r="E37" s="12"/>
      <c r="I37" s="28"/>
      <c r="K37" s="28"/>
    </row>
    <row r="38" spans="1:11" ht="15.75" customHeight="1">
      <c r="A38" s="62" t="s">
        <v>24</v>
      </c>
      <c r="B38" s="63"/>
      <c r="C38" s="63"/>
      <c r="D38" s="64"/>
      <c r="E38" s="35"/>
      <c r="F38" s="35">
        <v>290.33999999999997</v>
      </c>
      <c r="I38" s="28"/>
      <c r="K38" s="28"/>
    </row>
    <row r="39" spans="1:11" ht="15.75" customHeight="1">
      <c r="A39" s="62" t="s">
        <v>68</v>
      </c>
      <c r="B39" s="63"/>
      <c r="C39" s="63"/>
      <c r="D39" s="64"/>
      <c r="E39" s="35"/>
      <c r="F39" s="35">
        <v>290.33999999999997</v>
      </c>
      <c r="I39" s="28"/>
      <c r="K39" s="28"/>
    </row>
    <row r="40" spans="1:11" ht="15.75" customHeight="1">
      <c r="A40" s="62" t="s">
        <v>53</v>
      </c>
      <c r="B40" s="63"/>
      <c r="C40" s="63"/>
      <c r="D40" s="64"/>
      <c r="E40" s="35"/>
      <c r="F40" s="35">
        <v>1451.7</v>
      </c>
      <c r="I40" s="28"/>
      <c r="K40" s="28"/>
    </row>
    <row r="41" spans="1:11" ht="15.75" customHeight="1">
      <c r="A41" s="62" t="s">
        <v>54</v>
      </c>
      <c r="B41" s="63"/>
      <c r="C41" s="63"/>
      <c r="D41" s="64"/>
      <c r="E41" s="35"/>
      <c r="F41" s="35">
        <v>290.33999999999997</v>
      </c>
      <c r="I41" s="28"/>
      <c r="K41" s="28"/>
    </row>
    <row r="42" spans="1:11" ht="15.75" customHeight="1">
      <c r="A42" s="62" t="s">
        <v>55</v>
      </c>
      <c r="B42" s="63"/>
      <c r="C42" s="63"/>
      <c r="D42" s="64"/>
      <c r="E42" s="35"/>
      <c r="F42" s="35">
        <v>5661.63</v>
      </c>
      <c r="I42" s="28"/>
      <c r="K42" s="28"/>
    </row>
    <row r="43" spans="1:11" ht="15.75" customHeight="1">
      <c r="A43" s="62" t="s">
        <v>56</v>
      </c>
      <c r="B43" s="63"/>
      <c r="C43" s="63"/>
      <c r="D43" s="64"/>
      <c r="E43" s="35"/>
      <c r="F43" s="35">
        <v>6986.1</v>
      </c>
      <c r="I43" s="28"/>
      <c r="K43" s="28"/>
    </row>
    <row r="44" spans="1:11" ht="15.75" customHeight="1">
      <c r="A44" s="62" t="s">
        <v>57</v>
      </c>
      <c r="B44" s="63"/>
      <c r="C44" s="63"/>
      <c r="D44" s="64"/>
      <c r="E44" s="35"/>
      <c r="F44" s="35">
        <v>3142.13</v>
      </c>
      <c r="I44" s="28"/>
      <c r="K44" s="28"/>
    </row>
    <row r="45" spans="1:11" ht="15.75" customHeight="1">
      <c r="A45" s="62" t="s">
        <v>58</v>
      </c>
      <c r="B45" s="63"/>
      <c r="C45" s="63"/>
      <c r="D45" s="64"/>
      <c r="E45" s="35"/>
      <c r="F45" s="35">
        <v>24485.34</v>
      </c>
      <c r="I45" s="28"/>
      <c r="K45" s="28"/>
    </row>
    <row r="46" spans="1:11" ht="15.75" customHeight="1">
      <c r="A46" s="62" t="s">
        <v>69</v>
      </c>
      <c r="B46" s="63"/>
      <c r="C46" s="63"/>
      <c r="D46" s="64"/>
      <c r="E46" s="35"/>
      <c r="F46" s="35">
        <v>11613.6</v>
      </c>
      <c r="I46" s="28"/>
      <c r="K46" s="28"/>
    </row>
    <row r="47" spans="1:11" ht="15.75" customHeight="1">
      <c r="A47" s="62" t="s">
        <v>59</v>
      </c>
      <c r="B47" s="63"/>
      <c r="C47" s="63"/>
      <c r="D47" s="64"/>
      <c r="E47" s="35"/>
      <c r="F47" s="35">
        <v>25549.919999999998</v>
      </c>
      <c r="I47" s="28"/>
      <c r="K47" s="28"/>
    </row>
    <row r="48" spans="1:11" ht="15.75" customHeight="1">
      <c r="A48" s="62" t="s">
        <v>60</v>
      </c>
      <c r="B48" s="63"/>
      <c r="C48" s="63"/>
      <c r="D48" s="64"/>
      <c r="E48" s="35"/>
      <c r="F48" s="35">
        <v>1451.7</v>
      </c>
      <c r="I48" s="28"/>
      <c r="K48" s="28"/>
    </row>
    <row r="49" spans="1:11" ht="15.75" customHeight="1">
      <c r="A49" s="62" t="s">
        <v>61</v>
      </c>
      <c r="B49" s="63"/>
      <c r="C49" s="63"/>
      <c r="D49" s="64"/>
      <c r="E49" s="35"/>
      <c r="F49" s="35">
        <v>895.22</v>
      </c>
      <c r="I49" s="28"/>
      <c r="K49" s="28"/>
    </row>
    <row r="50" spans="1:11" ht="15.75" customHeight="1">
      <c r="A50" s="36" t="s">
        <v>62</v>
      </c>
      <c r="B50" s="37"/>
      <c r="C50" s="37"/>
      <c r="D50" s="38"/>
      <c r="E50" s="35"/>
      <c r="F50" s="35">
        <v>895.22</v>
      </c>
      <c r="I50" s="28"/>
      <c r="K50" s="28"/>
    </row>
    <row r="51" spans="1:11" ht="15.75" customHeight="1">
      <c r="A51" s="62" t="s">
        <v>63</v>
      </c>
      <c r="B51" s="63"/>
      <c r="C51" s="63"/>
      <c r="D51" s="64"/>
      <c r="E51" s="35"/>
      <c r="F51" s="35">
        <v>580.67999999999995</v>
      </c>
      <c r="I51" s="28"/>
      <c r="K51" s="28"/>
    </row>
    <row r="52" spans="1:11" ht="15.75" customHeight="1">
      <c r="A52" s="62" t="s">
        <v>25</v>
      </c>
      <c r="B52" s="63"/>
      <c r="C52" s="63"/>
      <c r="D52" s="64"/>
      <c r="E52" s="35"/>
      <c r="F52" s="35">
        <v>290.33999999999997</v>
      </c>
      <c r="I52" s="28"/>
      <c r="K52" s="28"/>
    </row>
    <row r="53" spans="1:11" ht="15.75" customHeight="1">
      <c r="A53" s="62" t="s">
        <v>64</v>
      </c>
      <c r="B53" s="63"/>
      <c r="C53" s="63"/>
      <c r="D53" s="64"/>
      <c r="E53" s="35"/>
      <c r="F53" s="35">
        <v>290.33999999999997</v>
      </c>
      <c r="I53" s="28"/>
      <c r="K53" s="28"/>
    </row>
    <row r="54" spans="1:11" ht="15.75" customHeight="1">
      <c r="A54" s="62" t="s">
        <v>70</v>
      </c>
      <c r="B54" s="63"/>
      <c r="C54" s="63"/>
      <c r="D54" s="64"/>
      <c r="E54" s="35"/>
      <c r="F54" s="35">
        <v>10452.24</v>
      </c>
      <c r="I54" s="28"/>
      <c r="K54" s="28"/>
    </row>
    <row r="55" spans="1:11" ht="15.75" customHeight="1">
      <c r="A55" s="62" t="s">
        <v>65</v>
      </c>
      <c r="B55" s="63"/>
      <c r="C55" s="63"/>
      <c r="D55" s="64"/>
      <c r="E55" s="35"/>
      <c r="F55" s="35">
        <v>2903.4</v>
      </c>
      <c r="I55" s="28"/>
      <c r="K55" s="28"/>
    </row>
    <row r="56" spans="1:11" ht="15.75" customHeight="1">
      <c r="A56" s="62" t="s">
        <v>66</v>
      </c>
      <c r="B56" s="63"/>
      <c r="C56" s="63"/>
      <c r="D56" s="64"/>
      <c r="E56" s="35"/>
      <c r="F56" s="35">
        <v>290.33999999999997</v>
      </c>
      <c r="I56" s="28"/>
      <c r="K56" s="28"/>
    </row>
    <row r="57" spans="1:11" ht="15.75" customHeight="1">
      <c r="A57" s="62" t="s">
        <v>67</v>
      </c>
      <c r="B57" s="63"/>
      <c r="C57" s="63"/>
      <c r="D57" s="64"/>
      <c r="E57" s="35"/>
      <c r="F57" s="35">
        <v>290.33999999999997</v>
      </c>
      <c r="I57" s="28"/>
      <c r="K57" s="28"/>
    </row>
    <row r="58" spans="1:11" ht="15.75" customHeight="1">
      <c r="A58" s="36"/>
      <c r="B58" s="37"/>
      <c r="C58" s="37"/>
      <c r="D58" s="38"/>
      <c r="E58" s="35"/>
      <c r="I58" s="28"/>
      <c r="K58" s="28"/>
    </row>
    <row r="59" spans="1:11" ht="15.75" customHeight="1">
      <c r="A59" s="58" t="s">
        <v>45</v>
      </c>
      <c r="B59" s="59"/>
      <c r="C59" s="59"/>
      <c r="D59" s="60"/>
      <c r="E59" s="12">
        <v>96373.41</v>
      </c>
      <c r="I59" s="12">
        <v>91962</v>
      </c>
      <c r="K59" s="29"/>
    </row>
    <row r="60" spans="1:11" ht="15.75" customHeight="1">
      <c r="A60" s="58" t="s">
        <v>50</v>
      </c>
      <c r="B60" s="59"/>
      <c r="C60" s="59"/>
      <c r="D60" s="60"/>
      <c r="E60" s="12">
        <v>19467.46</v>
      </c>
      <c r="I60" s="12">
        <v>19467.46</v>
      </c>
    </row>
    <row r="61" spans="1:11" ht="107.25" customHeight="1">
      <c r="A61" s="58" t="s">
        <v>101</v>
      </c>
      <c r="B61" s="59"/>
      <c r="C61" s="59"/>
      <c r="D61" s="60"/>
      <c r="E61" s="27">
        <v>96199.1</v>
      </c>
    </row>
    <row r="62" spans="1:11" ht="15" customHeight="1">
      <c r="A62" s="30" t="s">
        <v>49</v>
      </c>
      <c r="B62" s="31"/>
      <c r="C62" s="31"/>
      <c r="D62" s="32"/>
      <c r="E62" s="27"/>
    </row>
    <row r="63" spans="1:11" ht="18" customHeight="1">
      <c r="A63" s="58" t="s">
        <v>99</v>
      </c>
      <c r="B63" s="59"/>
      <c r="C63" s="59"/>
      <c r="D63" s="60"/>
      <c r="E63" s="27"/>
      <c r="F63" s="12">
        <v>91962</v>
      </c>
    </row>
    <row r="64" spans="1:11" ht="15.75" customHeight="1">
      <c r="A64" s="62" t="s">
        <v>100</v>
      </c>
      <c r="B64" s="63"/>
      <c r="C64" s="63"/>
      <c r="D64" s="64"/>
      <c r="E64" s="35"/>
      <c r="F64" s="12">
        <v>4237.1000000000004</v>
      </c>
    </row>
    <row r="65" spans="1:5" ht="15.75" customHeight="1">
      <c r="A65" s="58" t="s">
        <v>71</v>
      </c>
      <c r="B65" s="59"/>
      <c r="C65" s="59"/>
      <c r="D65" s="60"/>
      <c r="E65" s="12">
        <v>18576.37</v>
      </c>
    </row>
    <row r="66" spans="1:5" ht="26.25" customHeight="1">
      <c r="A66" s="58" t="s">
        <v>51</v>
      </c>
      <c r="B66" s="59"/>
      <c r="C66" s="59"/>
      <c r="D66" s="60"/>
      <c r="E66" s="12">
        <v>6897</v>
      </c>
    </row>
    <row r="67" spans="1:5" ht="24.75" customHeight="1">
      <c r="A67" s="58" t="s">
        <v>52</v>
      </c>
      <c r="B67" s="59"/>
      <c r="C67" s="59"/>
      <c r="D67" s="60"/>
      <c r="E67" s="12">
        <v>1393.2</v>
      </c>
    </row>
    <row r="68" spans="1:5" ht="15.75" customHeight="1">
      <c r="A68" s="58" t="s">
        <v>72</v>
      </c>
      <c r="B68" s="59"/>
      <c r="C68" s="59"/>
      <c r="D68" s="60"/>
      <c r="E68" s="12">
        <v>8623.33</v>
      </c>
    </row>
    <row r="69" spans="1:5" ht="29.25" customHeight="1">
      <c r="A69" s="58" t="s">
        <v>73</v>
      </c>
      <c r="B69" s="59"/>
      <c r="C69" s="59"/>
      <c r="D69" s="60"/>
      <c r="E69" s="12">
        <v>970</v>
      </c>
    </row>
    <row r="70" spans="1:5" ht="15.75" customHeight="1">
      <c r="A70" s="58" t="s">
        <v>74</v>
      </c>
      <c r="B70" s="59"/>
      <c r="C70" s="59"/>
      <c r="D70" s="60"/>
      <c r="E70" s="12">
        <v>18945.259999999998</v>
      </c>
    </row>
    <row r="71" spans="1:5" ht="15.75" customHeight="1">
      <c r="A71" s="58" t="s">
        <v>75</v>
      </c>
      <c r="B71" s="59"/>
      <c r="C71" s="59"/>
      <c r="D71" s="60"/>
      <c r="E71" s="12">
        <v>3000</v>
      </c>
    </row>
    <row r="72" spans="1:5" ht="15.75" customHeight="1">
      <c r="A72" s="58" t="s">
        <v>26</v>
      </c>
      <c r="B72" s="59"/>
      <c r="C72" s="59"/>
      <c r="D72" s="60"/>
      <c r="E72" s="12">
        <v>5916</v>
      </c>
    </row>
    <row r="73" spans="1:5" ht="15.75" customHeight="1">
      <c r="A73" s="58" t="s">
        <v>27</v>
      </c>
      <c r="B73" s="59"/>
      <c r="C73" s="59"/>
      <c r="D73" s="60"/>
      <c r="E73" s="12">
        <v>6264</v>
      </c>
    </row>
    <row r="74" spans="1:5" ht="15.75" customHeight="1">
      <c r="A74" s="58" t="s">
        <v>82</v>
      </c>
      <c r="B74" s="59"/>
      <c r="C74" s="59"/>
      <c r="D74" s="60"/>
      <c r="E74" s="12">
        <v>3570.02</v>
      </c>
    </row>
    <row r="75" spans="1:5" ht="15.75" customHeight="1">
      <c r="A75" s="58" t="s">
        <v>86</v>
      </c>
      <c r="B75" s="59"/>
      <c r="C75" s="59"/>
      <c r="D75" s="60"/>
      <c r="E75" s="12">
        <v>6640.8</v>
      </c>
    </row>
    <row r="76" spans="1:5" ht="28.5" customHeight="1">
      <c r="A76" s="58" t="s">
        <v>89</v>
      </c>
      <c r="B76" s="59"/>
      <c r="C76" s="59"/>
      <c r="D76" s="60"/>
      <c r="E76" s="12">
        <v>2433.77</v>
      </c>
    </row>
    <row r="77" spans="1:5" ht="26.25" customHeight="1">
      <c r="A77" s="58" t="s">
        <v>90</v>
      </c>
      <c r="B77" s="59"/>
      <c r="C77" s="59"/>
      <c r="D77" s="60"/>
      <c r="E77" s="12">
        <v>19470.39</v>
      </c>
    </row>
    <row r="78" spans="1:5" ht="15.75" customHeight="1">
      <c r="A78" s="58" t="s">
        <v>91</v>
      </c>
      <c r="B78" s="59"/>
      <c r="C78" s="59"/>
      <c r="D78" s="60"/>
      <c r="E78" s="12">
        <v>2511.4899999999998</v>
      </c>
    </row>
    <row r="79" spans="1:5" ht="15.75" customHeight="1">
      <c r="A79" s="58" t="s">
        <v>76</v>
      </c>
      <c r="B79" s="59"/>
      <c r="C79" s="59"/>
      <c r="D79" s="60"/>
      <c r="E79" s="12">
        <v>9586.4500000000007</v>
      </c>
    </row>
    <row r="80" spans="1:5" ht="15.75" customHeight="1">
      <c r="A80" s="58" t="s">
        <v>88</v>
      </c>
      <c r="B80" s="59"/>
      <c r="C80" s="59"/>
      <c r="D80" s="60"/>
      <c r="E80" s="27">
        <v>600</v>
      </c>
    </row>
    <row r="81" spans="1:8" ht="15.75" customHeight="1">
      <c r="A81" s="58" t="s">
        <v>87</v>
      </c>
      <c r="B81" s="59"/>
      <c r="C81" s="59"/>
      <c r="D81" s="60"/>
      <c r="E81" s="27">
        <v>1800</v>
      </c>
    </row>
    <row r="82" spans="1:8" ht="15.75" customHeight="1">
      <c r="A82" s="58" t="s">
        <v>77</v>
      </c>
      <c r="B82" s="59"/>
      <c r="C82" s="59"/>
      <c r="D82" s="60"/>
      <c r="E82" s="27">
        <v>200</v>
      </c>
    </row>
    <row r="83" spans="1:8" ht="15.75" customHeight="1">
      <c r="A83" s="58" t="s">
        <v>85</v>
      </c>
      <c r="B83" s="59"/>
      <c r="C83" s="59"/>
      <c r="D83" s="60"/>
      <c r="E83" s="12">
        <v>188.09</v>
      </c>
    </row>
    <row r="84" spans="1:8" ht="15.75" customHeight="1">
      <c r="A84" s="58" t="s">
        <v>28</v>
      </c>
      <c r="B84" s="59"/>
      <c r="C84" s="59"/>
      <c r="D84" s="60"/>
      <c r="E84" s="27">
        <v>3000</v>
      </c>
    </row>
    <row r="85" spans="1:8" ht="15.75" customHeight="1">
      <c r="A85" s="30" t="s">
        <v>78</v>
      </c>
      <c r="B85" s="23"/>
      <c r="C85" s="23"/>
      <c r="D85" s="24"/>
      <c r="E85" s="27">
        <v>1200</v>
      </c>
    </row>
    <row r="86" spans="1:8" ht="15.75" customHeight="1">
      <c r="A86" s="58" t="s">
        <v>79</v>
      </c>
      <c r="B86" s="59"/>
      <c r="C86" s="59"/>
      <c r="D86" s="60"/>
      <c r="E86" s="27">
        <v>1859</v>
      </c>
    </row>
    <row r="87" spans="1:8" ht="15.75" customHeight="1">
      <c r="A87" s="58" t="s">
        <v>80</v>
      </c>
      <c r="B87" s="59"/>
      <c r="C87" s="59"/>
      <c r="D87" s="60"/>
      <c r="E87" s="12">
        <v>38474.879999999997</v>
      </c>
    </row>
    <row r="88" spans="1:8" ht="15.75" customHeight="1">
      <c r="A88" s="58" t="s">
        <v>81</v>
      </c>
      <c r="B88" s="59"/>
      <c r="C88" s="59"/>
      <c r="D88" s="60"/>
      <c r="E88" s="27">
        <v>2600</v>
      </c>
    </row>
    <row r="89" spans="1:8" ht="20.25" customHeight="1">
      <c r="A89" s="58" t="s">
        <v>92</v>
      </c>
      <c r="B89" s="59"/>
      <c r="C89" s="59"/>
      <c r="D89" s="60"/>
      <c r="E89" s="12">
        <v>4314.88</v>
      </c>
    </row>
    <row r="90" spans="1:8" ht="20.25" customHeight="1">
      <c r="A90" s="58" t="s">
        <v>93</v>
      </c>
      <c r="B90" s="59"/>
      <c r="C90" s="59"/>
      <c r="D90" s="60"/>
      <c r="E90" s="27">
        <v>4658</v>
      </c>
    </row>
    <row r="91" spans="1:8" ht="20.25" customHeight="1">
      <c r="A91" s="58" t="s">
        <v>83</v>
      </c>
      <c r="B91" s="59"/>
      <c r="C91" s="59"/>
      <c r="D91" s="60"/>
      <c r="E91" s="27">
        <v>216</v>
      </c>
      <c r="H91" s="28"/>
    </row>
    <row r="92" spans="1:8" ht="20.25" customHeight="1">
      <c r="A92" s="58" t="s">
        <v>98</v>
      </c>
      <c r="B92" s="59"/>
      <c r="C92" s="59"/>
      <c r="D92" s="60"/>
      <c r="E92" s="40">
        <v>432</v>
      </c>
      <c r="H92" s="28"/>
    </row>
    <row r="93" spans="1:8" ht="20.25" customHeight="1">
      <c r="A93" s="58" t="s">
        <v>84</v>
      </c>
      <c r="B93" s="59"/>
      <c r="C93" s="59"/>
      <c r="D93" s="60"/>
      <c r="E93" s="27">
        <v>1080</v>
      </c>
      <c r="H93" s="28"/>
    </row>
    <row r="94" spans="1:8" ht="15.75" customHeight="1">
      <c r="A94" s="58" t="s">
        <v>103</v>
      </c>
      <c r="B94" s="59"/>
      <c r="C94" s="59"/>
      <c r="D94" s="60"/>
      <c r="E94" s="27">
        <v>6469.44</v>
      </c>
    </row>
    <row r="95" spans="1:8" ht="15.75" customHeight="1">
      <c r="A95" s="26" t="s">
        <v>31</v>
      </c>
      <c r="B95" s="23"/>
      <c r="C95" s="23"/>
      <c r="D95" s="24"/>
      <c r="E95" s="21">
        <f>SUM(E35:E94)</f>
        <v>492031.60000000009</v>
      </c>
      <c r="H95" s="28"/>
    </row>
    <row r="96" spans="1:8" ht="15.75" customHeight="1">
      <c r="A96" s="26" t="s">
        <v>32</v>
      </c>
      <c r="B96" s="23"/>
      <c r="C96" s="23"/>
      <c r="D96" s="24"/>
      <c r="E96" s="12"/>
    </row>
    <row r="97" spans="1:8" ht="15.75" customHeight="1">
      <c r="A97" s="58" t="s">
        <v>94</v>
      </c>
      <c r="B97" s="59"/>
      <c r="C97" s="59"/>
      <c r="D97" s="60"/>
      <c r="E97" s="12">
        <v>1700</v>
      </c>
    </row>
    <row r="98" spans="1:8" ht="15.75" customHeight="1">
      <c r="A98" s="75" t="s">
        <v>95</v>
      </c>
      <c r="B98" s="76"/>
      <c r="C98" s="76"/>
      <c r="D98" s="76"/>
      <c r="E98" s="40">
        <v>31140.53</v>
      </c>
    </row>
    <row r="99" spans="1:8" ht="30" customHeight="1">
      <c r="A99" s="77" t="s">
        <v>104</v>
      </c>
      <c r="B99" s="78"/>
      <c r="C99" s="78"/>
      <c r="D99" s="78"/>
      <c r="E99" s="51"/>
    </row>
    <row r="100" spans="1:8" ht="30" customHeight="1">
      <c r="A100" s="79" t="s">
        <v>96</v>
      </c>
      <c r="B100" s="79"/>
      <c r="C100" s="79"/>
      <c r="D100" s="80"/>
      <c r="E100" s="51">
        <v>11500</v>
      </c>
    </row>
    <row r="101" spans="1:8" ht="15.75" customHeight="1">
      <c r="A101" s="58" t="s">
        <v>97</v>
      </c>
      <c r="B101" s="59"/>
      <c r="C101" s="59"/>
      <c r="D101" s="60"/>
      <c r="E101" s="12">
        <v>4320</v>
      </c>
    </row>
    <row r="102" spans="1:8" ht="24.75" customHeight="1">
      <c r="A102" s="58" t="s">
        <v>105</v>
      </c>
      <c r="B102" s="59"/>
      <c r="C102" s="59"/>
      <c r="D102" s="60"/>
      <c r="E102" s="12">
        <v>17375</v>
      </c>
    </row>
    <row r="103" spans="1:8" ht="36.75" customHeight="1">
      <c r="A103" s="58" t="s">
        <v>107</v>
      </c>
      <c r="B103" s="59"/>
      <c r="C103" s="59"/>
      <c r="D103" s="60"/>
      <c r="E103" s="12">
        <v>26216.16</v>
      </c>
    </row>
    <row r="104" spans="1:8" ht="30.75" customHeight="1">
      <c r="A104" s="58" t="s">
        <v>106</v>
      </c>
      <c r="B104" s="59"/>
      <c r="C104" s="59"/>
      <c r="D104" s="60"/>
      <c r="E104" s="27">
        <v>32925</v>
      </c>
    </row>
    <row r="105" spans="1:8" ht="20.25" customHeight="1">
      <c r="A105" s="58" t="s">
        <v>108</v>
      </c>
      <c r="B105" s="59"/>
      <c r="C105" s="59"/>
      <c r="D105" s="60"/>
      <c r="E105" s="27">
        <v>6000</v>
      </c>
      <c r="H105" s="28"/>
    </row>
    <row r="106" spans="1:8" ht="15.75" customHeight="1">
      <c r="A106" s="58" t="s">
        <v>109</v>
      </c>
      <c r="B106" s="59"/>
      <c r="C106" s="59"/>
      <c r="D106" s="60"/>
      <c r="E106" s="27">
        <v>11870</v>
      </c>
      <c r="H106" s="28"/>
    </row>
    <row r="107" spans="1:8" ht="15.75" customHeight="1">
      <c r="A107" s="58" t="s">
        <v>110</v>
      </c>
      <c r="B107" s="59"/>
      <c r="C107" s="59"/>
      <c r="D107" s="60"/>
      <c r="E107" s="27">
        <v>9150</v>
      </c>
    </row>
    <row r="108" spans="1:8" ht="15.75" customHeight="1">
      <c r="A108" s="58" t="s">
        <v>29</v>
      </c>
      <c r="B108" s="59"/>
      <c r="C108" s="59"/>
      <c r="D108" s="60"/>
      <c r="E108" s="12">
        <v>53902.12</v>
      </c>
    </row>
    <row r="109" spans="1:8" ht="15.75" customHeight="1">
      <c r="A109" s="66" t="s">
        <v>33</v>
      </c>
      <c r="B109" s="67"/>
      <c r="C109" s="67"/>
      <c r="D109" s="68"/>
      <c r="E109" s="21">
        <f>SUM(E97:E108)</f>
        <v>206098.81</v>
      </c>
    </row>
    <row r="110" spans="1:8" ht="12.75">
      <c r="A110" s="18" t="s">
        <v>16</v>
      </c>
      <c r="B110" s="19"/>
      <c r="C110" s="19"/>
      <c r="D110" s="20"/>
      <c r="E110" s="21">
        <f>E95+E109</f>
        <v>698130.41000000015</v>
      </c>
    </row>
    <row r="113" spans="1:6" ht="38.25" customHeight="1">
      <c r="A113" s="81" t="s">
        <v>30</v>
      </c>
      <c r="B113" s="82"/>
      <c r="C113" s="82"/>
      <c r="D113" s="83"/>
      <c r="E113" s="21">
        <v>47503.94</v>
      </c>
    </row>
    <row r="116" spans="1:6" ht="12">
      <c r="A116" s="53" t="s">
        <v>17</v>
      </c>
      <c r="B116" s="52"/>
      <c r="C116" s="55"/>
      <c r="D116" s="52"/>
      <c r="E116" s="54" t="s">
        <v>18</v>
      </c>
      <c r="F116" t="s">
        <v>113</v>
      </c>
    </row>
    <row r="117" spans="1:6" ht="12">
      <c r="A117" s="53" t="s">
        <v>19</v>
      </c>
      <c r="B117" s="52"/>
      <c r="C117" s="52"/>
      <c r="D117" s="52"/>
      <c r="E117" s="52"/>
    </row>
    <row r="119" spans="1:6" ht="12">
      <c r="A119" s="53" t="s">
        <v>114</v>
      </c>
      <c r="B119" s="52"/>
      <c r="C119" s="55"/>
      <c r="D119" s="52"/>
      <c r="E119" s="52" t="s">
        <v>118</v>
      </c>
      <c r="F119" s="52" t="s">
        <v>115</v>
      </c>
    </row>
    <row r="120" spans="1:6" ht="12">
      <c r="A120" s="53"/>
      <c r="B120" s="52"/>
      <c r="C120" s="52"/>
      <c r="D120" s="52"/>
      <c r="E120" s="52"/>
      <c r="F120" s="52"/>
    </row>
    <row r="121" spans="1:6" ht="12">
      <c r="A121" s="53"/>
      <c r="B121" s="52"/>
      <c r="C121" s="55"/>
      <c r="D121" s="52"/>
      <c r="E121" s="52" t="s">
        <v>122</v>
      </c>
      <c r="F121" s="52" t="s">
        <v>116</v>
      </c>
    </row>
  </sheetData>
  <mergeCells count="80">
    <mergeCell ref="A35:D35"/>
    <mergeCell ref="A36:D36"/>
    <mergeCell ref="A59:D59"/>
    <mergeCell ref="A42:D42"/>
    <mergeCell ref="A43:D43"/>
    <mergeCell ref="A44:D44"/>
    <mergeCell ref="A45:D45"/>
    <mergeCell ref="A46:D46"/>
    <mergeCell ref="A47:D47"/>
    <mergeCell ref="A48:D48"/>
    <mergeCell ref="A49:D49"/>
    <mergeCell ref="A51:D51"/>
    <mergeCell ref="A57:D57"/>
    <mergeCell ref="A38:D38"/>
    <mergeCell ref="A67:D67"/>
    <mergeCell ref="A68:D68"/>
    <mergeCell ref="A113:D113"/>
    <mergeCell ref="A76:D76"/>
    <mergeCell ref="A79:D79"/>
    <mergeCell ref="A80:D80"/>
    <mergeCell ref="A81:D81"/>
    <mergeCell ref="A77:D77"/>
    <mergeCell ref="A78:D78"/>
    <mergeCell ref="A82:D82"/>
    <mergeCell ref="A84:D84"/>
    <mergeCell ref="A86:D86"/>
    <mergeCell ref="A87:D87"/>
    <mergeCell ref="A83:D83"/>
    <mergeCell ref="A103:D103"/>
    <mergeCell ref="A104:D104"/>
    <mergeCell ref="A89:D89"/>
    <mergeCell ref="A91:D91"/>
    <mergeCell ref="A105:D105"/>
    <mergeCell ref="A88:D88"/>
    <mergeCell ref="A97:D97"/>
    <mergeCell ref="A94:D94"/>
    <mergeCell ref="A90:D90"/>
    <mergeCell ref="A92:D92"/>
    <mergeCell ref="A109:D109"/>
    <mergeCell ref="A93:D93"/>
    <mergeCell ref="A108:D108"/>
    <mergeCell ref="A106:D106"/>
    <mergeCell ref="A107:D107"/>
    <mergeCell ref="A98:D98"/>
    <mergeCell ref="A102:D102"/>
    <mergeCell ref="A99:D99"/>
    <mergeCell ref="A101:D101"/>
    <mergeCell ref="A100:D100"/>
    <mergeCell ref="A65:D65"/>
    <mergeCell ref="A39:D39"/>
    <mergeCell ref="A40:D40"/>
    <mergeCell ref="A41:D41"/>
    <mergeCell ref="A7:B7"/>
    <mergeCell ref="A8:B8"/>
    <mergeCell ref="A9:B9"/>
    <mergeCell ref="A10:B10"/>
    <mergeCell ref="A13:D13"/>
    <mergeCell ref="A34:D34"/>
    <mergeCell ref="A37:D37"/>
    <mergeCell ref="D8:F8"/>
    <mergeCell ref="D7:E7"/>
    <mergeCell ref="D9:E9"/>
    <mergeCell ref="A60:D60"/>
    <mergeCell ref="A61:D61"/>
    <mergeCell ref="A66:D66"/>
    <mergeCell ref="A4:F4"/>
    <mergeCell ref="A64:D64"/>
    <mergeCell ref="A63:D63"/>
    <mergeCell ref="A75:D75"/>
    <mergeCell ref="A52:D52"/>
    <mergeCell ref="A53:D53"/>
    <mergeCell ref="A54:D54"/>
    <mergeCell ref="A55:D55"/>
    <mergeCell ref="A56:D56"/>
    <mergeCell ref="A69:D69"/>
    <mergeCell ref="A71:D71"/>
    <mergeCell ref="A72:D72"/>
    <mergeCell ref="A73:D73"/>
    <mergeCell ref="A74:D74"/>
    <mergeCell ref="A70:D70"/>
  </mergeCells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Header>&amp;RОборотно-сальдовая ведомость по счету 62.1 (Январь 2018 г.) ТСН "Кирова 94"   Страница #P</oddHeader>
    <oddFooter>&amp;RОтчет сформирован 24.02.18 19:26:12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</dc:creator>
  <cp:lastModifiedBy>Windows User</cp:lastModifiedBy>
  <cp:lastPrinted>2018-04-16T04:27:26Z</cp:lastPrinted>
  <dcterms:created xsi:type="dcterms:W3CDTF">2018-02-27T11:51:16Z</dcterms:created>
  <dcterms:modified xsi:type="dcterms:W3CDTF">2018-04-17T05:00:18Z</dcterms:modified>
</cp:coreProperties>
</file>