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SheetTabs="0" xWindow="0" yWindow="0" windowWidth="20730" windowHeight="9090" tabRatio="0"/>
  </bookViews>
  <sheets>
    <sheet name="Sheet1" sheetId="1" r:id="rId1"/>
  </sheets>
  <calcPr calcId="124519" refMode="R1C1"/>
</workbook>
</file>

<file path=xl/calcChain.xml><?xml version="1.0" encoding="utf-8"?>
<calcChain xmlns="http://schemas.openxmlformats.org/spreadsheetml/2006/main">
  <c r="E37" i="1"/>
  <c r="E42"/>
  <c r="D8"/>
  <c r="E43" l="1"/>
  <c r="C18"/>
  <c r="B8" l="1"/>
  <c r="E15" l="1"/>
  <c r="E16" l="1"/>
  <c r="E10"/>
  <c r="E11"/>
  <c r="E12"/>
  <c r="E13"/>
  <c r="E14"/>
  <c r="E9"/>
  <c r="E8" l="1"/>
  <c r="C8"/>
  <c r="F8" s="1"/>
  <c r="B18"/>
  <c r="D18"/>
  <c r="E45" s="1"/>
  <c r="E18"/>
</calcChain>
</file>

<file path=xl/sharedStrings.xml><?xml version="1.0" encoding="utf-8"?>
<sst xmlns="http://schemas.openxmlformats.org/spreadsheetml/2006/main" count="48" uniqueCount="46">
  <si>
    <t>ТСН "Кирова 94</t>
  </si>
  <si>
    <t>Отчет о платежах населения и расходах на доме по адресу :ул. Кирова 94</t>
  </si>
  <si>
    <t xml:space="preserve">На лицевом счете на начало периода  </t>
  </si>
  <si>
    <t>Статья доходов</t>
  </si>
  <si>
    <t>Плановые поступления(начисление), руб</t>
  </si>
  <si>
    <t>Фактические поступления(оплата), руб</t>
  </si>
  <si>
    <t>% сбора</t>
  </si>
  <si>
    <t>Платежи населения в т.ч.</t>
  </si>
  <si>
    <t>вывоз бытового мусора</t>
  </si>
  <si>
    <t>ремонт жилья</t>
  </si>
  <si>
    <t>содержание</t>
  </si>
  <si>
    <t>судебные издержки</t>
  </si>
  <si>
    <t>уборка мусоропроводов</t>
  </si>
  <si>
    <t>электроэнергия одн</t>
  </si>
  <si>
    <t>помещения</t>
  </si>
  <si>
    <t>аренда, реклама</t>
  </si>
  <si>
    <t>ИТОГО</t>
  </si>
  <si>
    <t>Статья расходов</t>
  </si>
  <si>
    <t>Оплачено</t>
  </si>
  <si>
    <t>Содержание:</t>
  </si>
  <si>
    <t>услуги банка</t>
  </si>
  <si>
    <t>ИТОГО расходов</t>
  </si>
  <si>
    <t>Председатель правления</t>
  </si>
  <si>
    <t>Варакина Л.И.</t>
  </si>
  <si>
    <t>ТСН Кирова 94</t>
  </si>
  <si>
    <t>услуги по начислению и сбору платежей, работе с неплательщиками(гркцп)</t>
  </si>
  <si>
    <t>услуги по сбору и транспортировке отходов(экоград)</t>
  </si>
  <si>
    <t>аварийное обслуживание(Элита ЖКХ)</t>
  </si>
  <si>
    <t>Итого</t>
  </si>
  <si>
    <t>Ремонт:</t>
  </si>
  <si>
    <t>заработная плата</t>
  </si>
  <si>
    <t>страховые взносы</t>
  </si>
  <si>
    <t>налоги</t>
  </si>
  <si>
    <t>агентские (эколэнд)</t>
  </si>
  <si>
    <t>период с 01.06.2018 по 30.06.2018</t>
  </si>
  <si>
    <t>приобретение ком-ых рес., исп. на содержание общедомового имущества о (кузнецкая тэц)</t>
  </si>
  <si>
    <t>материалы на ремонт(леруа мерлен)</t>
  </si>
  <si>
    <t>изготовление секретного ключа</t>
  </si>
  <si>
    <t>материалы(подотчет)</t>
  </si>
  <si>
    <t>Ремонт 1 подъезда</t>
  </si>
  <si>
    <t>электроэнергия ОДН май</t>
  </si>
  <si>
    <t>ремонт оргтехники</t>
  </si>
  <si>
    <t>выпуск сертификата</t>
  </si>
  <si>
    <t>Задолженность на 01.06.2018</t>
  </si>
  <si>
    <t>Задлженность на доме на 01.07.2018</t>
  </si>
  <si>
    <t>Остаток средств на лицевом счете на конец периода 01.07.2018</t>
  </si>
</sst>
</file>

<file path=xl/styles.xml><?xml version="1.0" encoding="utf-8"?>
<styleSheet xmlns="http://schemas.openxmlformats.org/spreadsheetml/2006/main">
  <numFmts count="3">
    <numFmt numFmtId="164" formatCode="#,##0.00;[Red]\-#,##0.00"/>
    <numFmt numFmtId="165" formatCode="0.00;[Red]\-0.00"/>
    <numFmt numFmtId="166" formatCode="#,##0.00_ ;[Red]\-#,##0.00\ "/>
  </numFmts>
  <fonts count="3"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52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centerContinuous" wrapText="1"/>
    </xf>
    <xf numFmtId="0" fontId="2" fillId="0" borderId="1" xfId="0" applyFont="1" applyBorder="1" applyAlignment="1">
      <alignment wrapText="1"/>
    </xf>
    <xf numFmtId="166" fontId="2" fillId="0" borderId="1" xfId="0" applyNumberFormat="1" applyFont="1" applyBorder="1" applyAlignment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horizontal="right" vertical="top"/>
    </xf>
    <xf numFmtId="0" fontId="2" fillId="0" borderId="0" xfId="0" applyFont="1" applyAlignment="1"/>
    <xf numFmtId="164" fontId="2" fillId="0" borderId="1" xfId="0" applyNumberFormat="1" applyFont="1" applyBorder="1" applyAlignment="1">
      <alignment horizontal="right" vertical="top"/>
    </xf>
    <xf numFmtId="165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right" vertical="top"/>
    </xf>
    <xf numFmtId="2" fontId="2" fillId="0" borderId="1" xfId="0" applyNumberFormat="1" applyFont="1" applyFill="1" applyBorder="1" applyAlignment="1">
      <alignment horizontal="right" vertical="top"/>
    </xf>
    <xf numFmtId="0" fontId="2" fillId="0" borderId="1" xfId="0" applyFont="1" applyBorder="1" applyAlignment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/>
    <xf numFmtId="0" fontId="1" fillId="0" borderId="1" xfId="0" applyFont="1" applyBorder="1" applyAlignment="1">
      <alignment horizontal="center" wrapText="1"/>
    </xf>
    <xf numFmtId="166" fontId="1" fillId="0" borderId="1" xfId="0" applyNumberFormat="1" applyFont="1" applyBorder="1" applyAlignment="1"/>
    <xf numFmtId="166" fontId="1" fillId="0" borderId="1" xfId="0" applyNumberFormat="1" applyFont="1" applyFill="1" applyBorder="1" applyAlignment="1"/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6" xfId="0" applyFont="1" applyBorder="1" applyAlignment="1">
      <alignment horizontal="left" wrapText="1"/>
    </xf>
    <xf numFmtId="0" fontId="0" fillId="0" borderId="0" xfId="0" applyAlignment="1">
      <alignment horizontal="right"/>
    </xf>
    <xf numFmtId="2" fontId="1" fillId="0" borderId="1" xfId="0" applyNumberFormat="1" applyFont="1" applyBorder="1" applyAlignment="1"/>
    <xf numFmtId="166" fontId="2" fillId="0" borderId="0" xfId="0" applyNumberFormat="1" applyFont="1" applyAlignment="1"/>
    <xf numFmtId="2" fontId="0" fillId="0" borderId="0" xfId="0" applyNumberFormat="1" applyAlignment="1"/>
    <xf numFmtId="166" fontId="2" fillId="0" borderId="3" xfId="0" applyNumberFormat="1" applyFont="1" applyBorder="1" applyAlignment="1"/>
    <xf numFmtId="2" fontId="2" fillId="0" borderId="1" xfId="0" applyNumberFormat="1" applyFont="1" applyFill="1" applyBorder="1" applyAlignment="1"/>
    <xf numFmtId="2" fontId="1" fillId="0" borderId="1" xfId="0" applyNumberFormat="1" applyFont="1" applyFill="1" applyBorder="1" applyAlignment="1"/>
    <xf numFmtId="0" fontId="0" fillId="0" borderId="0" xfId="0" applyBorder="1" applyAlignment="1"/>
    <xf numFmtId="2" fontId="0" fillId="0" borderId="0" xfId="0" applyNumberFormat="1" applyBorder="1" applyAlignment="1"/>
    <xf numFmtId="166" fontId="0" fillId="0" borderId="0" xfId="0" applyNumberFormat="1" applyBorder="1" applyAlignment="1"/>
    <xf numFmtId="0" fontId="2" fillId="0" borderId="1" xfId="0" applyFont="1" applyFill="1" applyBorder="1" applyAlignment="1"/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1"/>
  <sheetViews>
    <sheetView tabSelected="1" topLeftCell="A25" workbookViewId="0">
      <selection activeCell="M45" sqref="M45"/>
    </sheetView>
  </sheetViews>
  <sheetFormatPr defaultColWidth="10.33203125" defaultRowHeight="11.25"/>
  <cols>
    <col min="1" max="1" width="29.33203125" style="1" customWidth="1"/>
    <col min="2" max="2" width="18.5" customWidth="1"/>
    <col min="3" max="3" width="19.83203125" customWidth="1"/>
    <col min="4" max="5" width="18.5" customWidth="1"/>
    <col min="6" max="6" width="10.33203125" customWidth="1"/>
    <col min="7" max="7" width="0.1640625" customWidth="1"/>
  </cols>
  <sheetData>
    <row r="1" spans="1:7" ht="12.75">
      <c r="A1" s="3" t="s">
        <v>0</v>
      </c>
      <c r="B1" s="3"/>
      <c r="C1" s="3"/>
      <c r="D1" s="3"/>
      <c r="E1" s="3"/>
      <c r="F1" s="3"/>
      <c r="G1" s="2"/>
    </row>
    <row r="2" spans="1:7" ht="19.5" customHeight="1">
      <c r="A2" s="3" t="s">
        <v>1</v>
      </c>
      <c r="B2" s="3"/>
      <c r="C2" s="3"/>
      <c r="D2" s="3"/>
      <c r="E2" s="3"/>
      <c r="F2" s="3"/>
      <c r="G2" s="3"/>
    </row>
    <row r="3" spans="1:7" ht="18" customHeight="1">
      <c r="A3" s="3" t="s">
        <v>34</v>
      </c>
      <c r="B3" s="3"/>
      <c r="C3" s="3"/>
      <c r="D3" s="3"/>
      <c r="E3" s="3"/>
      <c r="F3" s="3"/>
      <c r="G3" s="3"/>
    </row>
    <row r="5" spans="1:7" ht="16.5" customHeight="1">
      <c r="A5" s="48" t="s">
        <v>2</v>
      </c>
      <c r="B5" s="40"/>
      <c r="C5" s="40"/>
      <c r="D5" s="41"/>
      <c r="E5" s="24">
        <v>62758.51</v>
      </c>
    </row>
    <row r="6" spans="1:7" ht="22.5" customHeight="1">
      <c r="A6" s="25"/>
      <c r="B6" s="25"/>
      <c r="C6" s="25"/>
      <c r="D6" s="25"/>
      <c r="E6" s="2"/>
    </row>
    <row r="7" spans="1:7" ht="51" customHeight="1">
      <c r="A7" s="18" t="s">
        <v>3</v>
      </c>
      <c r="B7" s="18" t="s">
        <v>43</v>
      </c>
      <c r="C7" s="18" t="s">
        <v>4</v>
      </c>
      <c r="D7" s="18" t="s">
        <v>5</v>
      </c>
      <c r="E7" s="18" t="s">
        <v>44</v>
      </c>
      <c r="F7" s="18" t="s">
        <v>6</v>
      </c>
    </row>
    <row r="8" spans="1:7" ht="25.5">
      <c r="A8" s="16" t="s">
        <v>7</v>
      </c>
      <c r="B8" s="19">
        <f>B9+B10+B11+B12+B13+B14</f>
        <v>83023.279999999984</v>
      </c>
      <c r="C8" s="19">
        <f>C9+C10+C11+C12+C13+C14</f>
        <v>123591.67999999999</v>
      </c>
      <c r="D8" s="19">
        <f>D9+D10+D11+D12+D13+D14</f>
        <v>42029.64</v>
      </c>
      <c r="E8" s="19">
        <f>E9+E10+E11+E12+E13+E14</f>
        <v>164585.31999999998</v>
      </c>
      <c r="F8" s="20">
        <f>D8/C8*100</f>
        <v>34.006852241186465</v>
      </c>
    </row>
    <row r="9" spans="1:7" ht="12.75">
      <c r="A9" s="6" t="s">
        <v>8</v>
      </c>
      <c r="B9" s="7">
        <v>6781.87</v>
      </c>
      <c r="C9" s="7">
        <v>2769.52</v>
      </c>
      <c r="D9" s="7">
        <v>2386.0300000000002</v>
      </c>
      <c r="E9" s="7">
        <f>B9+C9-D9</f>
        <v>7165.3599999999988</v>
      </c>
      <c r="F9" s="8"/>
    </row>
    <row r="10" spans="1:7" ht="12.75">
      <c r="A10" s="4" t="s">
        <v>9</v>
      </c>
      <c r="B10" s="9">
        <v>49406.5</v>
      </c>
      <c r="C10" s="9">
        <v>-36993.699999999997</v>
      </c>
      <c r="D10" s="9">
        <v>12412.8</v>
      </c>
      <c r="E10" s="7">
        <f t="shared" ref="E10:E14" si="0">B10+C10-D10</f>
        <v>0</v>
      </c>
      <c r="F10" s="8"/>
    </row>
    <row r="11" spans="1:7" ht="12.75">
      <c r="A11" s="4" t="s">
        <v>10</v>
      </c>
      <c r="B11" s="9">
        <v>26286.03</v>
      </c>
      <c r="C11" s="9">
        <v>157815.85999999999</v>
      </c>
      <c r="D11" s="9">
        <v>27130.81</v>
      </c>
      <c r="E11" s="7">
        <f t="shared" si="0"/>
        <v>156971.07999999999</v>
      </c>
      <c r="F11" s="8"/>
    </row>
    <row r="12" spans="1:7" ht="12.75">
      <c r="A12" s="4" t="s">
        <v>11</v>
      </c>
      <c r="B12" s="10">
        <v>62.98</v>
      </c>
      <c r="C12" s="11">
        <v>0</v>
      </c>
      <c r="D12" s="11">
        <v>0</v>
      </c>
      <c r="E12" s="7">
        <f t="shared" si="0"/>
        <v>62.98</v>
      </c>
      <c r="F12" s="8"/>
    </row>
    <row r="13" spans="1:7" ht="12.75">
      <c r="A13" s="4" t="s">
        <v>12</v>
      </c>
      <c r="B13" s="10">
        <v>132.43</v>
      </c>
      <c r="C13" s="11">
        <v>0</v>
      </c>
      <c r="D13" s="11"/>
      <c r="E13" s="7">
        <f t="shared" si="0"/>
        <v>132.43</v>
      </c>
      <c r="F13" s="8"/>
    </row>
    <row r="14" spans="1:7" ht="12.75">
      <c r="A14" s="4" t="s">
        <v>13</v>
      </c>
      <c r="B14" s="10">
        <v>353.47</v>
      </c>
      <c r="C14" s="11">
        <v>0</v>
      </c>
      <c r="D14" s="11">
        <v>100</v>
      </c>
      <c r="E14" s="7">
        <f t="shared" si="0"/>
        <v>253.47000000000003</v>
      </c>
      <c r="F14" s="8"/>
    </row>
    <row r="15" spans="1:7" ht="12.75">
      <c r="A15" s="4" t="s">
        <v>14</v>
      </c>
      <c r="B15" s="30">
        <v>9936.0499999999993</v>
      </c>
      <c r="C15" s="5">
        <v>4854.67</v>
      </c>
      <c r="D15" s="5">
        <v>2599.0300000000002</v>
      </c>
      <c r="E15" s="12">
        <f>B15+C15-D15</f>
        <v>12191.689999999999</v>
      </c>
      <c r="F15" s="8"/>
    </row>
    <row r="16" spans="1:7" ht="12.75">
      <c r="A16" s="4" t="s">
        <v>15</v>
      </c>
      <c r="B16" s="28">
        <v>6729</v>
      </c>
      <c r="C16" s="13">
        <v>8614.5</v>
      </c>
      <c r="D16" s="14">
        <v>2314.5</v>
      </c>
      <c r="E16" s="12">
        <f>B16+C16-D16</f>
        <v>13029</v>
      </c>
      <c r="F16" s="8"/>
    </row>
    <row r="17" spans="1:8" ht="12.75">
      <c r="A17" s="4"/>
      <c r="B17" s="15"/>
      <c r="C17" s="15"/>
      <c r="D17" s="15"/>
      <c r="E17" s="15"/>
      <c r="F17" s="8"/>
    </row>
    <row r="18" spans="1:8" ht="12.75">
      <c r="A18" s="16" t="s">
        <v>16</v>
      </c>
      <c r="B18" s="17">
        <f>SUM(B9:B17)</f>
        <v>99688.329999999987</v>
      </c>
      <c r="C18" s="17">
        <f>SUM(C9:C17)</f>
        <v>137060.84999999998</v>
      </c>
      <c r="D18" s="17">
        <f>SUM(D9:D17)</f>
        <v>46943.17</v>
      </c>
      <c r="E18" s="17">
        <f>SUM(E9:E17)</f>
        <v>189806.00999999998</v>
      </c>
      <c r="F18" s="8"/>
    </row>
    <row r="21" spans="1:8" ht="12.75">
      <c r="A21" s="21" t="s">
        <v>17</v>
      </c>
      <c r="B21" s="22"/>
      <c r="C21" s="22"/>
      <c r="D21" s="23"/>
      <c r="E21" s="24" t="s">
        <v>18</v>
      </c>
    </row>
    <row r="22" spans="1:8" ht="12.75">
      <c r="A22" s="21" t="s">
        <v>19</v>
      </c>
      <c r="B22" s="22"/>
      <c r="C22" s="22"/>
      <c r="D22" s="23"/>
      <c r="E22" s="24"/>
    </row>
    <row r="23" spans="1:8" ht="15" customHeight="1">
      <c r="A23" s="37" t="s">
        <v>25</v>
      </c>
      <c r="B23" s="38"/>
      <c r="C23" s="38"/>
      <c r="D23" s="39"/>
      <c r="E23" s="36">
        <v>677.6</v>
      </c>
      <c r="H23" s="33"/>
    </row>
    <row r="24" spans="1:8" ht="15" customHeight="1">
      <c r="A24" s="37" t="s">
        <v>33</v>
      </c>
      <c r="B24" s="38"/>
      <c r="C24" s="38"/>
      <c r="D24" s="39"/>
      <c r="E24" s="36">
        <v>18.010000000000002</v>
      </c>
      <c r="H24" s="33"/>
    </row>
    <row r="25" spans="1:8" ht="15" customHeight="1">
      <c r="A25" s="49" t="s">
        <v>41</v>
      </c>
      <c r="B25" s="50"/>
      <c r="C25" s="50"/>
      <c r="D25" s="51"/>
      <c r="E25" s="36">
        <v>600</v>
      </c>
      <c r="H25" s="33"/>
    </row>
    <row r="26" spans="1:8" ht="30" customHeight="1">
      <c r="A26" s="37" t="s">
        <v>35</v>
      </c>
      <c r="B26" s="38"/>
      <c r="C26" s="38"/>
      <c r="D26" s="39"/>
      <c r="E26" s="36">
        <v>393.81</v>
      </c>
      <c r="H26" s="33"/>
    </row>
    <row r="27" spans="1:8" ht="12.75">
      <c r="A27" s="37" t="s">
        <v>20</v>
      </c>
      <c r="B27" s="38"/>
      <c r="C27" s="38"/>
      <c r="D27" s="39"/>
      <c r="E27" s="36">
        <v>880</v>
      </c>
      <c r="H27" s="33"/>
    </row>
    <row r="28" spans="1:8" ht="12.75">
      <c r="A28" s="37" t="s">
        <v>30</v>
      </c>
      <c r="B28" s="38"/>
      <c r="C28" s="38"/>
      <c r="D28" s="39"/>
      <c r="E28" s="36">
        <v>19999</v>
      </c>
      <c r="H28" s="33"/>
    </row>
    <row r="29" spans="1:8" ht="12.75">
      <c r="A29" s="37" t="s">
        <v>31</v>
      </c>
      <c r="B29" s="38"/>
      <c r="C29" s="38"/>
      <c r="D29" s="39"/>
      <c r="E29" s="36">
        <v>4644</v>
      </c>
      <c r="H29" s="33"/>
    </row>
    <row r="30" spans="1:8" ht="12.75">
      <c r="A30" s="37" t="s">
        <v>32</v>
      </c>
      <c r="B30" s="38"/>
      <c r="C30" s="38"/>
      <c r="D30" s="39"/>
      <c r="E30" s="36">
        <v>2990</v>
      </c>
      <c r="H30" s="33"/>
    </row>
    <row r="31" spans="1:8" ht="12.75">
      <c r="A31" s="37" t="s">
        <v>37</v>
      </c>
      <c r="B31" s="38"/>
      <c r="C31" s="38"/>
      <c r="D31" s="39"/>
      <c r="E31" s="36">
        <v>2200</v>
      </c>
      <c r="H31" s="33"/>
    </row>
    <row r="32" spans="1:8" ht="12.75">
      <c r="A32" s="37" t="s">
        <v>42</v>
      </c>
      <c r="B32" s="38"/>
      <c r="C32" s="38"/>
      <c r="D32" s="39"/>
      <c r="E32" s="36">
        <v>2000</v>
      </c>
      <c r="H32" s="33"/>
    </row>
    <row r="33" spans="1:8" ht="12.75">
      <c r="A33" s="37" t="s">
        <v>40</v>
      </c>
      <c r="B33" s="38"/>
      <c r="C33" s="38"/>
      <c r="D33" s="39"/>
      <c r="E33" s="36">
        <v>5012.28</v>
      </c>
      <c r="H33" s="33"/>
    </row>
    <row r="34" spans="1:8" ht="16.5" customHeight="1">
      <c r="A34" s="37" t="s">
        <v>26</v>
      </c>
      <c r="B34" s="38"/>
      <c r="C34" s="38"/>
      <c r="D34" s="39"/>
      <c r="E34" s="31">
        <v>442.24</v>
      </c>
      <c r="H34" s="33"/>
    </row>
    <row r="35" spans="1:8" ht="16.5" customHeight="1">
      <c r="A35" s="37" t="s">
        <v>26</v>
      </c>
      <c r="B35" s="38"/>
      <c r="C35" s="38"/>
      <c r="D35" s="39"/>
      <c r="E35" s="31">
        <v>2764</v>
      </c>
      <c r="H35" s="33"/>
    </row>
    <row r="36" spans="1:8" ht="16.5" customHeight="1">
      <c r="A36" s="37" t="s">
        <v>27</v>
      </c>
      <c r="B36" s="38"/>
      <c r="C36" s="38"/>
      <c r="D36" s="39"/>
      <c r="E36" s="31">
        <v>2213.6</v>
      </c>
      <c r="H36" s="33"/>
    </row>
    <row r="37" spans="1:8" ht="16.5" customHeight="1">
      <c r="A37" s="42" t="s">
        <v>28</v>
      </c>
      <c r="B37" s="43"/>
      <c r="C37" s="43"/>
      <c r="D37" s="44"/>
      <c r="E37" s="32">
        <f>SUM(E22:E36)</f>
        <v>44834.539999999994</v>
      </c>
      <c r="F37" s="29"/>
      <c r="H37" s="33"/>
    </row>
    <row r="38" spans="1:8" ht="16.5" customHeight="1">
      <c r="A38" s="48" t="s">
        <v>29</v>
      </c>
      <c r="B38" s="38"/>
      <c r="C38" s="38"/>
      <c r="D38" s="39"/>
      <c r="E38" s="31"/>
      <c r="H38" s="34"/>
    </row>
    <row r="39" spans="1:8" ht="16.5" customHeight="1">
      <c r="A39" s="37" t="s">
        <v>38</v>
      </c>
      <c r="B39" s="38"/>
      <c r="C39" s="38"/>
      <c r="D39" s="39"/>
      <c r="E39" s="31">
        <v>955</v>
      </c>
      <c r="H39" s="34"/>
    </row>
    <row r="40" spans="1:8" ht="16.5" customHeight="1">
      <c r="A40" s="37" t="s">
        <v>39</v>
      </c>
      <c r="B40" s="38"/>
      <c r="C40" s="38"/>
      <c r="D40" s="39"/>
      <c r="E40" s="31">
        <v>22928</v>
      </c>
      <c r="H40" s="34"/>
    </row>
    <row r="41" spans="1:8" ht="16.5" customHeight="1">
      <c r="A41" s="37" t="s">
        <v>36</v>
      </c>
      <c r="B41" s="40"/>
      <c r="C41" s="40"/>
      <c r="D41" s="41"/>
      <c r="E41" s="31">
        <v>17000</v>
      </c>
      <c r="H41" s="34"/>
    </row>
    <row r="42" spans="1:8" ht="16.5" customHeight="1">
      <c r="A42" s="42" t="s">
        <v>28</v>
      </c>
      <c r="B42" s="43"/>
      <c r="C42" s="43"/>
      <c r="D42" s="44"/>
      <c r="E42" s="27">
        <f>E41+E39+E40</f>
        <v>40883</v>
      </c>
      <c r="H42" s="33"/>
    </row>
    <row r="43" spans="1:8" ht="12.75">
      <c r="A43" s="21" t="s">
        <v>21</v>
      </c>
      <c r="B43" s="22"/>
      <c r="C43" s="22"/>
      <c r="D43" s="23"/>
      <c r="E43" s="27">
        <f>E37+E42</f>
        <v>85717.54</v>
      </c>
      <c r="H43" s="33"/>
    </row>
    <row r="44" spans="1:8">
      <c r="H44" s="33"/>
    </row>
    <row r="45" spans="1:8" ht="21.75" customHeight="1">
      <c r="A45" s="45" t="s">
        <v>45</v>
      </c>
      <c r="B45" s="46"/>
      <c r="C45" s="46"/>
      <c r="D45" s="47"/>
      <c r="E45" s="19">
        <f>E5+D18-E43</f>
        <v>23984.14</v>
      </c>
      <c r="H45" s="35"/>
    </row>
    <row r="46" spans="1:8">
      <c r="H46" s="33"/>
    </row>
    <row r="47" spans="1:8">
      <c r="A47" s="1" t="s">
        <v>22</v>
      </c>
      <c r="E47" s="26" t="s">
        <v>23</v>
      </c>
      <c r="H47" s="33"/>
    </row>
    <row r="48" spans="1:8">
      <c r="A48" s="1" t="s">
        <v>24</v>
      </c>
      <c r="H48" s="33"/>
    </row>
    <row r="49" spans="8:8">
      <c r="H49" s="33"/>
    </row>
    <row r="50" spans="8:8">
      <c r="H50" s="33"/>
    </row>
    <row r="51" spans="8:8">
      <c r="H51" s="33"/>
    </row>
  </sheetData>
  <mergeCells count="22">
    <mergeCell ref="A5:D5"/>
    <mergeCell ref="A23:D23"/>
    <mergeCell ref="A24:D24"/>
    <mergeCell ref="A27:D27"/>
    <mergeCell ref="A34:D34"/>
    <mergeCell ref="A28:D28"/>
    <mergeCell ref="A29:D29"/>
    <mergeCell ref="A30:D30"/>
    <mergeCell ref="A33:D33"/>
    <mergeCell ref="A26:D26"/>
    <mergeCell ref="A25:D25"/>
    <mergeCell ref="A32:D32"/>
    <mergeCell ref="A40:D40"/>
    <mergeCell ref="A41:D41"/>
    <mergeCell ref="A42:D42"/>
    <mergeCell ref="A31:D31"/>
    <mergeCell ref="A45:D45"/>
    <mergeCell ref="A35:D35"/>
    <mergeCell ref="A36:D36"/>
    <mergeCell ref="A37:D37"/>
    <mergeCell ref="A38:D38"/>
    <mergeCell ref="A39:D39"/>
  </mergeCells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>
    <oddHeader>&amp;RОборотно-сальдовая ведомость по счету 62.1 (Январь 2018 г.) ТСН "Кирова 94"   Страница #P</oddHeader>
    <oddFooter>&amp;RОтчет сформирован 24.02.18 19:26:12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</dc:creator>
  <cp:lastModifiedBy>Windows User</cp:lastModifiedBy>
  <cp:lastPrinted>2018-08-07T03:25:22Z</cp:lastPrinted>
  <dcterms:created xsi:type="dcterms:W3CDTF">2018-02-27T11:51:16Z</dcterms:created>
  <dcterms:modified xsi:type="dcterms:W3CDTF">2018-08-07T03:26:58Z</dcterms:modified>
</cp:coreProperties>
</file>