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SheetTabs="0" xWindow="0" yWindow="0" windowWidth="20730" windowHeight="9090" tabRatio="0"/>
  </bookViews>
  <sheets>
    <sheet name="Sheet1" sheetId="1" r:id="rId1"/>
  </sheets>
  <calcPr calcId="124519" refMode="R1C1"/>
</workbook>
</file>

<file path=xl/calcChain.xml><?xml version="1.0" encoding="utf-8"?>
<calcChain xmlns="http://schemas.openxmlformats.org/spreadsheetml/2006/main">
  <c r="D24" i="1"/>
  <c r="C24"/>
  <c r="B24"/>
  <c r="D10"/>
  <c r="C10"/>
  <c r="B10"/>
  <c r="E14"/>
  <c r="E18"/>
  <c r="E19"/>
  <c r="E13"/>
  <c r="E24" s="1"/>
  <c r="E20"/>
  <c r="E21" l="1"/>
  <c r="E45" l="1"/>
  <c r="E42" l="1"/>
  <c r="E46" l="1"/>
  <c r="E49" s="1"/>
  <c r="E22" l="1"/>
  <c r="E12"/>
  <c r="E10" s="1"/>
  <c r="E11"/>
  <c r="F10" l="1"/>
</calcChain>
</file>

<file path=xl/sharedStrings.xml><?xml version="1.0" encoding="utf-8"?>
<sst xmlns="http://schemas.openxmlformats.org/spreadsheetml/2006/main" count="48" uniqueCount="46">
  <si>
    <t>ТСН "Кирова 94</t>
  </si>
  <si>
    <t>Отчет о платежах населения и расходах на доме по адресу :ул. Кирова 94</t>
  </si>
  <si>
    <t xml:space="preserve">На лицевом счете на начало периода  </t>
  </si>
  <si>
    <t>Статья доходов</t>
  </si>
  <si>
    <t>Плановые поступления(начисление), руб</t>
  </si>
  <si>
    <t>Фактические поступления(оплата), руб</t>
  </si>
  <si>
    <t>% сбора</t>
  </si>
  <si>
    <t>Платежи населения в т.ч.</t>
  </si>
  <si>
    <t>вывоз бытового мусора</t>
  </si>
  <si>
    <t>ремонт жилья</t>
  </si>
  <si>
    <t>содержание</t>
  </si>
  <si>
    <t>судебные издержки</t>
  </si>
  <si>
    <t>уборка мусоропроводов</t>
  </si>
  <si>
    <t>электроэнергия одн</t>
  </si>
  <si>
    <t>помещения</t>
  </si>
  <si>
    <t>аренда, реклама</t>
  </si>
  <si>
    <t>ИТОГО</t>
  </si>
  <si>
    <t>Статья расходов</t>
  </si>
  <si>
    <t>Оплачено</t>
  </si>
  <si>
    <t>Содержание:</t>
  </si>
  <si>
    <t>услуги банка</t>
  </si>
  <si>
    <t>ИТОГО расходов</t>
  </si>
  <si>
    <t>Председатель правления</t>
  </si>
  <si>
    <t>Варакина Л.И.</t>
  </si>
  <si>
    <t>ТСН Кирова 94</t>
  </si>
  <si>
    <t>Итого</t>
  </si>
  <si>
    <t>Ремонт:</t>
  </si>
  <si>
    <t>заработная плата</t>
  </si>
  <si>
    <t>страховые взносы</t>
  </si>
  <si>
    <t>налоги</t>
  </si>
  <si>
    <t>Ремонт 1 подъезда</t>
  </si>
  <si>
    <t>услуги по начислению и сбору платежей, работе с неплательщиками(гркцп)</t>
  </si>
  <si>
    <t xml:space="preserve">приобретение ком-ых рес., исп. на содержание общедомового имущества(Кузбассэнергосбыт) </t>
  </si>
  <si>
    <t>приобретение ком-ых рес., исп. на содержание общедомового имущества(кузнецкая тэц)</t>
  </si>
  <si>
    <t>аренда контейнеров(экоград)</t>
  </si>
  <si>
    <t>аварийное обслуживание(Элита ЖКХ)</t>
  </si>
  <si>
    <t>период с 01.09.2018 по 30.09.2018</t>
  </si>
  <si>
    <t>Задолженность на 01.09.2018</t>
  </si>
  <si>
    <t>Остаток средств на лицевом счете на конец периода 01.10.2018</t>
  </si>
  <si>
    <t>материалы</t>
  </si>
  <si>
    <t>услуги по доставке, отправке писем</t>
  </si>
  <si>
    <t>приобретение ком-ых рес., исп. на содержание общедомового имущества(Водоканал)</t>
  </si>
  <si>
    <t>Задолженность на доме на 01.10.2018</t>
  </si>
  <si>
    <t>поступления по суд. решениям(содержание)</t>
  </si>
  <si>
    <t>поступления по суд. решениям(хол. вода и водоотведение)</t>
  </si>
  <si>
    <t>В том числе:</t>
  </si>
</sst>
</file>

<file path=xl/styles.xml><?xml version="1.0" encoding="utf-8"?>
<styleSheet xmlns="http://schemas.openxmlformats.org/spreadsheetml/2006/main">
  <numFmts count="3">
    <numFmt numFmtId="164" formatCode="#,##0.00;[Red]\-#,##0.00"/>
    <numFmt numFmtId="165" formatCode="0.00;[Red]\-0.00"/>
    <numFmt numFmtId="166" formatCode="#,##0.00_ ;[Red]\-#,##0.00\ "/>
  </numFmts>
  <fonts count="3"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horizontal="left"/>
    </xf>
  </cellStyleXfs>
  <cellXfs count="77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/>
    <xf numFmtId="0" fontId="1" fillId="0" borderId="0" xfId="0" applyFont="1" applyAlignment="1">
      <alignment horizontal="centerContinuous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horizontal="right" vertical="top"/>
    </xf>
    <xf numFmtId="0" fontId="2" fillId="0" borderId="0" xfId="0" applyFont="1" applyAlignment="1"/>
    <xf numFmtId="164" fontId="2" fillId="0" borderId="1" xfId="0" applyNumberFormat="1" applyFont="1" applyBorder="1" applyAlignment="1">
      <alignment horizontal="right" vertical="top"/>
    </xf>
    <xf numFmtId="165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/>
    <xf numFmtId="0" fontId="1" fillId="0" borderId="1" xfId="0" applyFont="1" applyBorder="1" applyAlignment="1">
      <alignment horizontal="center" wrapText="1"/>
    </xf>
    <xf numFmtId="166" fontId="1" fillId="0" borderId="1" xfId="0" applyNumberFormat="1" applyFont="1" applyBorder="1" applyAlignment="1"/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6" xfId="0" applyFont="1" applyBorder="1" applyAlignment="1">
      <alignment horizontal="left" wrapText="1"/>
    </xf>
    <xf numFmtId="0" fontId="0" fillId="0" borderId="0" xfId="0" applyAlignment="1">
      <alignment horizontal="right"/>
    </xf>
    <xf numFmtId="2" fontId="1" fillId="0" borderId="1" xfId="0" applyNumberFormat="1" applyFont="1" applyBorder="1" applyAlignment="1"/>
    <xf numFmtId="2" fontId="0" fillId="0" borderId="0" xfId="0" applyNumberFormat="1" applyAlignment="1"/>
    <xf numFmtId="0" fontId="0" fillId="0" borderId="0" xfId="0" applyBorder="1" applyAlignment="1"/>
    <xf numFmtId="2" fontId="0" fillId="0" borderId="0" xfId="0" applyNumberFormat="1" applyBorder="1" applyAlignment="1"/>
    <xf numFmtId="166" fontId="0" fillId="0" borderId="0" xfId="0" applyNumberFormat="1" applyBorder="1" applyAlignment="1"/>
    <xf numFmtId="0" fontId="2" fillId="2" borderId="1" xfId="0" applyFont="1" applyFill="1" applyBorder="1" applyAlignment="1"/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2" fontId="2" fillId="2" borderId="1" xfId="0" applyNumberFormat="1" applyFont="1" applyFill="1" applyBorder="1" applyAlignment="1"/>
    <xf numFmtId="2" fontId="1" fillId="2" borderId="1" xfId="0" applyNumberFormat="1" applyFont="1" applyFill="1" applyBorder="1" applyAlignment="1"/>
    <xf numFmtId="0" fontId="2" fillId="0" borderId="9" xfId="0" applyFont="1" applyBorder="1" applyAlignment="1">
      <alignment wrapText="1"/>
    </xf>
    <xf numFmtId="165" fontId="2" fillId="0" borderId="9" xfId="0" applyNumberFormat="1" applyFont="1" applyBorder="1" applyAlignment="1">
      <alignment horizontal="right" vertical="top"/>
    </xf>
    <xf numFmtId="0" fontId="2" fillId="0" borderId="9" xfId="0" applyFont="1" applyBorder="1" applyAlignment="1">
      <alignment horizontal="right" vertical="top"/>
    </xf>
    <xf numFmtId="164" fontId="2" fillId="0" borderId="10" xfId="0" applyNumberFormat="1" applyFont="1" applyBorder="1" applyAlignment="1">
      <alignment horizontal="right" vertical="top"/>
    </xf>
    <xf numFmtId="0" fontId="2" fillId="0" borderId="2" xfId="0" applyFont="1" applyBorder="1" applyAlignment="1"/>
    <xf numFmtId="0" fontId="2" fillId="0" borderId="11" xfId="0" applyFont="1" applyBorder="1" applyAlignment="1">
      <alignment wrapText="1"/>
    </xf>
    <xf numFmtId="166" fontId="2" fillId="0" borderId="12" xfId="0" applyNumberFormat="1" applyFont="1" applyBorder="1" applyAlignment="1"/>
    <xf numFmtId="166" fontId="2" fillId="0" borderId="7" xfId="0" applyNumberFormat="1" applyFont="1" applyBorder="1" applyAlignment="1"/>
    <xf numFmtId="165" fontId="2" fillId="0" borderId="13" xfId="0" applyNumberFormat="1" applyFont="1" applyFill="1" applyBorder="1" applyAlignment="1">
      <alignment horizontal="right" vertical="top"/>
    </xf>
    <xf numFmtId="0" fontId="2" fillId="0" borderId="14" xfId="0" applyFont="1" applyBorder="1" applyAlignment="1">
      <alignment wrapText="1"/>
    </xf>
    <xf numFmtId="166" fontId="2" fillId="0" borderId="15" xfId="0" applyNumberFormat="1" applyFont="1" applyBorder="1" applyAlignment="1"/>
    <xf numFmtId="2" fontId="2" fillId="0" borderId="8" xfId="0" applyNumberFormat="1" applyFont="1" applyFill="1" applyBorder="1" applyAlignment="1">
      <alignment horizontal="right" vertical="top"/>
    </xf>
    <xf numFmtId="165" fontId="2" fillId="0" borderId="16" xfId="0" applyNumberFormat="1" applyFont="1" applyFill="1" applyBorder="1" applyAlignment="1">
      <alignment horizontal="right" vertical="top"/>
    </xf>
    <xf numFmtId="166" fontId="2" fillId="0" borderId="8" xfId="0" applyNumberFormat="1" applyFont="1" applyBorder="1" applyAlignment="1"/>
    <xf numFmtId="166" fontId="1" fillId="0" borderId="5" xfId="0" applyNumberFormat="1" applyFont="1" applyFill="1" applyBorder="1" applyAlignment="1"/>
    <xf numFmtId="0" fontId="1" fillId="0" borderId="9" xfId="0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/>
    </xf>
    <xf numFmtId="0" fontId="1" fillId="0" borderId="11" xfId="0" applyFont="1" applyBorder="1" applyAlignment="1">
      <alignment wrapText="1"/>
    </xf>
    <xf numFmtId="166" fontId="1" fillId="0" borderId="7" xfId="0" applyNumberFormat="1" applyFont="1" applyBorder="1" applyAlignment="1"/>
    <xf numFmtId="166" fontId="1" fillId="0" borderId="13" xfId="0" applyNumberFormat="1" applyFont="1" applyBorder="1" applyAlignment="1"/>
    <xf numFmtId="0" fontId="2" fillId="0" borderId="17" xfId="0" applyFont="1" applyBorder="1" applyAlignment="1">
      <alignment wrapText="1"/>
    </xf>
    <xf numFmtId="164" fontId="2" fillId="0" borderId="18" xfId="0" applyNumberFormat="1" applyFont="1" applyBorder="1" applyAlignment="1">
      <alignment horizontal="right" vertical="top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164" fontId="2" fillId="0" borderId="21" xfId="0" applyNumberFormat="1" applyFont="1" applyBorder="1" applyAlignment="1">
      <alignment horizontal="right" vertical="top"/>
    </xf>
    <xf numFmtId="0" fontId="1" fillId="0" borderId="22" xfId="0" applyFont="1" applyBorder="1" applyAlignment="1">
      <alignment wrapText="1"/>
    </xf>
    <xf numFmtId="165" fontId="2" fillId="0" borderId="23" xfId="0" applyNumberFormat="1" applyFont="1" applyBorder="1" applyAlignment="1">
      <alignment horizontal="right" vertical="top"/>
    </xf>
    <xf numFmtId="0" fontId="2" fillId="0" borderId="23" xfId="0" applyFont="1" applyBorder="1" applyAlignment="1">
      <alignment horizontal="right" vertical="top"/>
    </xf>
    <xf numFmtId="164" fontId="2" fillId="0" borderId="24" xfId="0" applyNumberFormat="1" applyFont="1" applyBorder="1" applyAlignment="1">
      <alignment horizontal="right" vertical="top"/>
    </xf>
    <xf numFmtId="166" fontId="0" fillId="0" borderId="0" xfId="0" applyNumberFormat="1" applyAlignment="1"/>
    <xf numFmtId="164" fontId="2" fillId="0" borderId="25" xfId="0" applyNumberFormat="1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55"/>
  <sheetViews>
    <sheetView tabSelected="1" topLeftCell="A4" workbookViewId="0">
      <selection activeCell="E24" sqref="E24"/>
    </sheetView>
  </sheetViews>
  <sheetFormatPr defaultColWidth="10.33203125" defaultRowHeight="11.25"/>
  <cols>
    <col min="1" max="1" width="29.33203125" style="1" customWidth="1"/>
    <col min="2" max="2" width="18.5" customWidth="1"/>
    <col min="3" max="3" width="19.83203125" customWidth="1"/>
    <col min="4" max="6" width="18.5" customWidth="1"/>
    <col min="7" max="7" width="0.1640625" customWidth="1"/>
  </cols>
  <sheetData>
    <row r="2" spans="1:7" ht="22.5" customHeight="1">
      <c r="A2" s="2"/>
      <c r="B2" s="2"/>
      <c r="C2" s="2"/>
      <c r="D2" s="2"/>
      <c r="E2" s="2"/>
      <c r="F2" s="2"/>
      <c r="G2" s="3"/>
    </row>
    <row r="3" spans="1:7" ht="12.75">
      <c r="A3" s="4" t="s">
        <v>0</v>
      </c>
      <c r="B3" s="4"/>
      <c r="C3" s="4"/>
      <c r="D3" s="4"/>
      <c r="E3" s="4"/>
      <c r="F3" s="4"/>
      <c r="G3" s="3"/>
    </row>
    <row r="4" spans="1:7" ht="33.75" customHeight="1">
      <c r="A4" s="4" t="s">
        <v>1</v>
      </c>
      <c r="B4" s="4"/>
      <c r="C4" s="4"/>
      <c r="D4" s="4"/>
      <c r="E4" s="4"/>
      <c r="F4" s="4"/>
      <c r="G4" s="4"/>
    </row>
    <row r="5" spans="1:7" ht="22.5" customHeight="1">
      <c r="A5" s="4" t="s">
        <v>36</v>
      </c>
      <c r="B5" s="4"/>
      <c r="C5" s="4"/>
      <c r="D5" s="4"/>
      <c r="E5" s="4"/>
      <c r="F5" s="4"/>
      <c r="G5" s="4"/>
    </row>
    <row r="7" spans="1:7" ht="16.5" customHeight="1">
      <c r="A7" s="40" t="s">
        <v>2</v>
      </c>
      <c r="B7" s="41"/>
      <c r="C7" s="41"/>
      <c r="D7" s="42"/>
      <c r="E7" s="19">
        <v>30053.27</v>
      </c>
    </row>
    <row r="8" spans="1:7" ht="22.5" customHeight="1">
      <c r="A8" s="20"/>
      <c r="B8" s="20"/>
      <c r="C8" s="20"/>
      <c r="D8" s="20"/>
      <c r="E8" s="3"/>
    </row>
    <row r="9" spans="1:7" ht="51" customHeight="1" thickBot="1">
      <c r="A9" s="60" t="s">
        <v>3</v>
      </c>
      <c r="B9" s="60" t="s">
        <v>37</v>
      </c>
      <c r="C9" s="60" t="s">
        <v>4</v>
      </c>
      <c r="D9" s="60" t="s">
        <v>5</v>
      </c>
      <c r="E9" s="60" t="s">
        <v>42</v>
      </c>
      <c r="F9" s="14" t="s">
        <v>6</v>
      </c>
    </row>
    <row r="10" spans="1:7" ht="25.5">
      <c r="A10" s="63" t="s">
        <v>7</v>
      </c>
      <c r="B10" s="64">
        <f>B11+B12+B13+B14+B15</f>
        <v>164522.33999999997</v>
      </c>
      <c r="C10" s="64">
        <f>C11+C12+C13+C14+C15</f>
        <v>46839.91</v>
      </c>
      <c r="D10" s="64">
        <f>D11+D12+D13+D14+D15</f>
        <v>57627.77</v>
      </c>
      <c r="E10" s="65">
        <f>E11+E12+E13+E14+E15</f>
        <v>134429.15</v>
      </c>
      <c r="F10" s="59">
        <f>D10/C10*100</f>
        <v>123.03134228908637</v>
      </c>
    </row>
    <row r="11" spans="1:7" ht="12.75">
      <c r="A11" s="66" t="s">
        <v>8</v>
      </c>
      <c r="B11" s="7">
        <v>7165.36</v>
      </c>
      <c r="C11" s="7">
        <v>0</v>
      </c>
      <c r="D11" s="7">
        <v>266.24</v>
      </c>
      <c r="E11" s="67">
        <f>B11+C11-D11</f>
        <v>6899.12</v>
      </c>
      <c r="F11" s="8"/>
    </row>
    <row r="12" spans="1:7" ht="12.75">
      <c r="A12" s="68" t="s">
        <v>9</v>
      </c>
      <c r="B12" s="9">
        <v>0</v>
      </c>
      <c r="C12" s="9">
        <v>0</v>
      </c>
      <c r="D12" s="9">
        <v>0</v>
      </c>
      <c r="E12" s="67">
        <f t="shared" ref="E12" si="0">B12+C12-D12</f>
        <v>0</v>
      </c>
      <c r="F12" s="8"/>
    </row>
    <row r="13" spans="1:7" ht="12.75">
      <c r="A13" s="68" t="s">
        <v>10</v>
      </c>
      <c r="B13" s="9">
        <v>156971.07999999999</v>
      </c>
      <c r="C13" s="9">
        <v>46839.91</v>
      </c>
      <c r="D13" s="9">
        <v>57361.53</v>
      </c>
      <c r="E13" s="67">
        <f>B13+C13-D13-D18</f>
        <v>127397.59999999999</v>
      </c>
      <c r="F13" s="8"/>
    </row>
    <row r="14" spans="1:7" ht="12.75">
      <c r="A14" s="68" t="s">
        <v>12</v>
      </c>
      <c r="B14" s="10">
        <v>132.43</v>
      </c>
      <c r="C14" s="11">
        <v>0</v>
      </c>
      <c r="D14" s="11">
        <v>0</v>
      </c>
      <c r="E14" s="67">
        <f t="shared" ref="E14:E15" si="1">B14+C14-D14</f>
        <v>132.43</v>
      </c>
      <c r="F14" s="8"/>
    </row>
    <row r="15" spans="1:7" ht="12.75">
      <c r="A15" s="69" t="s">
        <v>13</v>
      </c>
      <c r="B15" s="46">
        <v>253.47</v>
      </c>
      <c r="C15" s="47">
        <v>0</v>
      </c>
      <c r="D15" s="47">
        <v>0</v>
      </c>
      <c r="E15" s="70"/>
      <c r="F15" s="8"/>
    </row>
    <row r="16" spans="1:7" ht="13.5" thickBot="1">
      <c r="A16" s="45" t="s">
        <v>11</v>
      </c>
      <c r="B16" s="46">
        <v>4321.6499999999996</v>
      </c>
      <c r="C16" s="47">
        <v>0</v>
      </c>
      <c r="D16" s="47">
        <v>0</v>
      </c>
      <c r="E16" s="76">
        <v>4321.6499999999996</v>
      </c>
      <c r="F16" s="8"/>
    </row>
    <row r="17" spans="1:8" ht="13.5" thickBot="1">
      <c r="A17" s="71" t="s">
        <v>45</v>
      </c>
      <c r="B17" s="72"/>
      <c r="C17" s="73"/>
      <c r="D17" s="73"/>
      <c r="E17" s="74"/>
      <c r="F17" s="8"/>
    </row>
    <row r="18" spans="1:8" ht="25.5">
      <c r="A18" s="6" t="s">
        <v>43</v>
      </c>
      <c r="B18" s="61">
        <v>47839.31</v>
      </c>
      <c r="C18" s="62">
        <v>0</v>
      </c>
      <c r="D18" s="62">
        <v>19051.86</v>
      </c>
      <c r="E18" s="7">
        <f>B18+C18-D18</f>
        <v>28787.449999999997</v>
      </c>
      <c r="F18" s="8"/>
      <c r="H18" s="75"/>
    </row>
    <row r="19" spans="1:8" ht="38.25">
      <c r="A19" s="5" t="s">
        <v>44</v>
      </c>
      <c r="B19" s="10">
        <v>15885.97</v>
      </c>
      <c r="C19" s="11">
        <v>0</v>
      </c>
      <c r="D19" s="11"/>
      <c r="E19" s="7">
        <f>B19+C19-D19</f>
        <v>15885.97</v>
      </c>
      <c r="F19" s="8"/>
    </row>
    <row r="20" spans="1:8" ht="13.5" thickBot="1">
      <c r="A20" s="45" t="s">
        <v>11</v>
      </c>
      <c r="B20" s="46">
        <v>4321.6499999999996</v>
      </c>
      <c r="C20" s="47">
        <v>0</v>
      </c>
      <c r="D20" s="47"/>
      <c r="E20" s="48">
        <f>B20+C20-D20</f>
        <v>4321.6499999999996</v>
      </c>
      <c r="F20" s="8"/>
    </row>
    <row r="21" spans="1:8" ht="12.75">
      <c r="A21" s="50" t="s">
        <v>14</v>
      </c>
      <c r="B21" s="51">
        <v>10914.83</v>
      </c>
      <c r="C21" s="52">
        <v>4854.67</v>
      </c>
      <c r="D21" s="52">
        <v>2255.64</v>
      </c>
      <c r="E21" s="53">
        <f>B21+C21-D21</f>
        <v>13513.86</v>
      </c>
      <c r="F21" s="8"/>
    </row>
    <row r="22" spans="1:8" ht="13.5" thickBot="1">
      <c r="A22" s="54" t="s">
        <v>15</v>
      </c>
      <c r="B22" s="55">
        <v>11543.5</v>
      </c>
      <c r="C22" s="58">
        <v>8614.5</v>
      </c>
      <c r="D22" s="56">
        <v>6543.5</v>
      </c>
      <c r="E22" s="57">
        <f>B22+C22-D22</f>
        <v>13614.5</v>
      </c>
      <c r="F22" s="8"/>
    </row>
    <row r="23" spans="1:8" ht="12.75">
      <c r="A23" s="6"/>
      <c r="B23" s="49"/>
      <c r="C23" s="49"/>
      <c r="D23" s="49"/>
      <c r="E23" s="49"/>
      <c r="F23" s="8"/>
    </row>
    <row r="24" spans="1:8" ht="12.75">
      <c r="A24" s="12" t="s">
        <v>16</v>
      </c>
      <c r="B24" s="13">
        <f>B11+B13+B14+B15+B21+B22</f>
        <v>186980.66999999995</v>
      </c>
      <c r="C24" s="13">
        <f>C11+C13+C14+C15+C21+C22</f>
        <v>60309.08</v>
      </c>
      <c r="D24" s="13">
        <f>D11+D13+D14+D15+D21+D22</f>
        <v>66426.91</v>
      </c>
      <c r="E24" s="13">
        <f>E11+E13+E14+E15+E21+E22</f>
        <v>161557.51</v>
      </c>
    </row>
    <row r="27" spans="1:8" ht="12.75">
      <c r="A27" s="16" t="s">
        <v>17</v>
      </c>
      <c r="B27" s="17"/>
      <c r="C27" s="17"/>
      <c r="D27" s="18"/>
      <c r="E27" s="19" t="s">
        <v>18</v>
      </c>
    </row>
    <row r="28" spans="1:8" ht="12.75">
      <c r="A28" s="16" t="s">
        <v>19</v>
      </c>
      <c r="B28" s="17"/>
      <c r="C28" s="17"/>
      <c r="D28" s="18"/>
      <c r="E28" s="19"/>
      <c r="H28" s="24"/>
    </row>
    <row r="29" spans="1:8" ht="12.75">
      <c r="A29" s="31" t="s">
        <v>20</v>
      </c>
      <c r="B29" s="32"/>
      <c r="C29" s="32"/>
      <c r="D29" s="33"/>
      <c r="E29" s="27">
        <v>880</v>
      </c>
      <c r="H29" s="24"/>
    </row>
    <row r="30" spans="1:8" ht="12.75">
      <c r="A30" s="31" t="s">
        <v>27</v>
      </c>
      <c r="B30" s="32"/>
      <c r="C30" s="32"/>
      <c r="D30" s="33"/>
      <c r="E30" s="27">
        <v>30000</v>
      </c>
      <c r="H30" s="24"/>
    </row>
    <row r="31" spans="1:8" ht="12.75">
      <c r="A31" s="31" t="s">
        <v>28</v>
      </c>
      <c r="B31" s="32"/>
      <c r="C31" s="32"/>
      <c r="D31" s="33"/>
      <c r="E31" s="27">
        <v>9288</v>
      </c>
      <c r="H31" s="24"/>
    </row>
    <row r="32" spans="1:8" ht="34.15" customHeight="1">
      <c r="A32" s="31" t="s">
        <v>29</v>
      </c>
      <c r="B32" s="32"/>
      <c r="C32" s="32"/>
      <c r="D32" s="33"/>
      <c r="E32" s="27">
        <v>2989</v>
      </c>
      <c r="H32" s="24"/>
    </row>
    <row r="33" spans="1:8" ht="29.45" customHeight="1">
      <c r="A33" s="31" t="s">
        <v>41</v>
      </c>
      <c r="B33" s="32"/>
      <c r="C33" s="32"/>
      <c r="D33" s="33"/>
      <c r="E33" s="27">
        <v>332.2</v>
      </c>
      <c r="H33" s="24"/>
    </row>
    <row r="34" spans="1:8" ht="29.45" customHeight="1">
      <c r="A34" s="31" t="s">
        <v>32</v>
      </c>
      <c r="B34" s="32"/>
      <c r="C34" s="32"/>
      <c r="D34" s="33"/>
      <c r="E34" s="27">
        <v>738.3</v>
      </c>
      <c r="H34" s="24"/>
    </row>
    <row r="35" spans="1:8" ht="12.75">
      <c r="A35" s="31" t="s">
        <v>33</v>
      </c>
      <c r="B35" s="32"/>
      <c r="C35" s="32"/>
      <c r="D35" s="33"/>
      <c r="E35" s="27">
        <v>418.5</v>
      </c>
      <c r="H35" s="24"/>
    </row>
    <row r="36" spans="1:8" ht="12.75">
      <c r="A36" s="31" t="s">
        <v>31</v>
      </c>
      <c r="B36" s="32"/>
      <c r="C36" s="32"/>
      <c r="D36" s="33"/>
      <c r="E36" s="27">
        <v>1821.6</v>
      </c>
      <c r="H36" s="24"/>
    </row>
    <row r="37" spans="1:8" ht="12.75">
      <c r="A37" s="28"/>
      <c r="B37" s="29"/>
      <c r="C37" s="29"/>
      <c r="D37" s="30"/>
      <c r="E37" s="27"/>
      <c r="H37" s="24"/>
    </row>
    <row r="38" spans="1:8" ht="12.75">
      <c r="A38" s="31" t="s">
        <v>34</v>
      </c>
      <c r="B38" s="32"/>
      <c r="C38" s="32"/>
      <c r="D38" s="33"/>
      <c r="E38" s="43">
        <v>1105.5999999999999</v>
      </c>
      <c r="H38" s="24"/>
    </row>
    <row r="39" spans="1:8" ht="12.75">
      <c r="A39" s="31" t="s">
        <v>39</v>
      </c>
      <c r="B39" s="32"/>
      <c r="C39" s="32"/>
      <c r="D39" s="33"/>
      <c r="E39" s="43">
        <v>424</v>
      </c>
      <c r="H39" s="24"/>
    </row>
    <row r="40" spans="1:8" ht="12.75">
      <c r="A40" s="31" t="s">
        <v>40</v>
      </c>
      <c r="B40" s="32"/>
      <c r="C40" s="32"/>
      <c r="D40" s="33"/>
      <c r="E40" s="43">
        <v>701.92</v>
      </c>
      <c r="H40" s="24"/>
    </row>
    <row r="41" spans="1:8" ht="16.5" customHeight="1">
      <c r="A41" s="31" t="s">
        <v>35</v>
      </c>
      <c r="B41" s="32"/>
      <c r="C41" s="32"/>
      <c r="D41" s="33"/>
      <c r="E41" s="43">
        <v>4427.2</v>
      </c>
      <c r="F41" s="23"/>
      <c r="H41" s="24"/>
    </row>
    <row r="42" spans="1:8" ht="16.5" customHeight="1">
      <c r="A42" s="34" t="s">
        <v>25</v>
      </c>
      <c r="B42" s="35"/>
      <c r="C42" s="35"/>
      <c r="D42" s="36"/>
      <c r="E42" s="44">
        <f>SUM(E28:E41)</f>
        <v>53126.319999999992</v>
      </c>
      <c r="H42" s="25"/>
    </row>
    <row r="43" spans="1:8" ht="16.5" customHeight="1">
      <c r="A43" s="40" t="s">
        <v>26</v>
      </c>
      <c r="B43" s="32"/>
      <c r="C43" s="32"/>
      <c r="D43" s="33"/>
      <c r="E43" s="43"/>
      <c r="H43" s="25"/>
    </row>
    <row r="44" spans="1:8" ht="16.5" customHeight="1">
      <c r="A44" s="31" t="s">
        <v>30</v>
      </c>
      <c r="B44" s="32"/>
      <c r="C44" s="32"/>
      <c r="D44" s="33"/>
      <c r="E44" s="43">
        <v>4000</v>
      </c>
      <c r="H44" s="24"/>
    </row>
    <row r="45" spans="1:8" ht="12.75">
      <c r="A45" s="34" t="s">
        <v>25</v>
      </c>
      <c r="B45" s="35"/>
      <c r="C45" s="35"/>
      <c r="D45" s="36"/>
      <c r="E45" s="22">
        <f>E44</f>
        <v>4000</v>
      </c>
      <c r="H45" s="24"/>
    </row>
    <row r="46" spans="1:8" ht="12.75">
      <c r="A46" s="16" t="s">
        <v>21</v>
      </c>
      <c r="B46" s="17"/>
      <c r="C46" s="17"/>
      <c r="D46" s="18"/>
      <c r="E46" s="22">
        <f>E42+E45</f>
        <v>57126.319999999992</v>
      </c>
      <c r="H46" s="24"/>
    </row>
    <row r="47" spans="1:8">
      <c r="H47" s="24"/>
    </row>
    <row r="48" spans="1:8" ht="38.25" customHeight="1">
      <c r="H48" s="26"/>
    </row>
    <row r="49" spans="1:8" ht="12.75">
      <c r="A49" s="37" t="s">
        <v>38</v>
      </c>
      <c r="B49" s="38"/>
      <c r="C49" s="38"/>
      <c r="D49" s="39"/>
      <c r="E49" s="15">
        <f>E7+D24-E46</f>
        <v>39353.860000000015</v>
      </c>
      <c r="H49" s="24"/>
    </row>
    <row r="50" spans="1:8">
      <c r="H50" s="24"/>
    </row>
    <row r="51" spans="1:8">
      <c r="H51" s="24"/>
    </row>
    <row r="52" spans="1:8">
      <c r="A52" s="1" t="s">
        <v>22</v>
      </c>
      <c r="E52" s="21" t="s">
        <v>23</v>
      </c>
      <c r="H52" s="24"/>
    </row>
    <row r="53" spans="1:8">
      <c r="A53" s="1" t="s">
        <v>24</v>
      </c>
      <c r="H53" s="24"/>
    </row>
    <row r="54" spans="1:8">
      <c r="H54" s="24"/>
    </row>
    <row r="55" spans="1:8">
      <c r="H55" s="24"/>
    </row>
  </sheetData>
  <mergeCells count="18">
    <mergeCell ref="A7:D7"/>
    <mergeCell ref="A29:D29"/>
    <mergeCell ref="A30:D30"/>
    <mergeCell ref="A31:D31"/>
    <mergeCell ref="A32:D32"/>
    <mergeCell ref="A33:D33"/>
    <mergeCell ref="A44:D44"/>
    <mergeCell ref="A45:D45"/>
    <mergeCell ref="A49:D49"/>
    <mergeCell ref="A42:D42"/>
    <mergeCell ref="A43:D43"/>
    <mergeCell ref="A38:D38"/>
    <mergeCell ref="A39:D39"/>
    <mergeCell ref="A40:D40"/>
    <mergeCell ref="A41:D41"/>
    <mergeCell ref="A36:D36"/>
    <mergeCell ref="A34:D34"/>
    <mergeCell ref="A35:D35"/>
  </mergeCell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>
    <oddHeader>&amp;RОборотно-сальдовая ведомость по счету 62.1 (Январь 2018 г.) ТСН "Кирова 94"   Страница #P</oddHeader>
    <oddFooter>&amp;RОтчет сформирован 24.02.18 19:26:12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</dc:creator>
  <cp:lastModifiedBy>Windows User</cp:lastModifiedBy>
  <cp:lastPrinted>2018-10-12T11:18:23Z</cp:lastPrinted>
  <dcterms:created xsi:type="dcterms:W3CDTF">2018-02-27T11:51:16Z</dcterms:created>
  <dcterms:modified xsi:type="dcterms:W3CDTF">2018-10-12T11:18:37Z</dcterms:modified>
</cp:coreProperties>
</file>