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0" windowWidth="19695" windowHeight="7875"/>
  </bookViews>
  <sheets>
    <sheet name="Отпуск в сеть_из сети" sheetId="2" r:id="rId1"/>
    <sheet name="БЭЭ и М" sheetId="1" r:id="rId2"/>
  </sheets>
  <calcPr calcId="124519"/>
</workbook>
</file>

<file path=xl/calcChain.xml><?xml version="1.0" encoding="utf-8"?>
<calcChain xmlns="http://schemas.openxmlformats.org/spreadsheetml/2006/main">
  <c r="F24" i="2"/>
  <c r="E24"/>
  <c r="D24"/>
  <c r="G23"/>
  <c r="G22"/>
  <c r="G21"/>
  <c r="G20"/>
  <c r="G19"/>
  <c r="G18"/>
  <c r="G24" s="1"/>
  <c r="F16"/>
  <c r="E16"/>
  <c r="D16"/>
  <c r="C16"/>
  <c r="G15"/>
  <c r="G14"/>
  <c r="G13"/>
  <c r="G12"/>
  <c r="G11"/>
  <c r="G10"/>
  <c r="G9"/>
  <c r="G8"/>
  <c r="G7"/>
  <c r="G28" i="1"/>
  <c r="F28"/>
  <c r="E28"/>
  <c r="D28"/>
  <c r="G16" i="2" l="1"/>
  <c r="D16" i="1"/>
  <c r="E16"/>
  <c r="F16"/>
  <c r="C16"/>
  <c r="G7"/>
  <c r="G8"/>
  <c r="G9"/>
  <c r="G10"/>
  <c r="G11"/>
  <c r="G12"/>
  <c r="G13"/>
  <c r="G15"/>
  <c r="G14"/>
  <c r="G27"/>
  <c r="G25"/>
  <c r="F24"/>
  <c r="E24"/>
  <c r="D24"/>
  <c r="G23"/>
  <c r="G22"/>
  <c r="G21"/>
  <c r="G20"/>
  <c r="G19"/>
  <c r="G18"/>
  <c r="G16" l="1"/>
  <c r="G30" s="1"/>
  <c r="G24"/>
</calcChain>
</file>

<file path=xl/sharedStrings.xml><?xml version="1.0" encoding="utf-8"?>
<sst xmlns="http://schemas.openxmlformats.org/spreadsheetml/2006/main" count="155" uniqueCount="40">
  <si>
    <t>№ п/п</t>
  </si>
  <si>
    <t>Группы потребителей</t>
  </si>
  <si>
    <t>1.1</t>
  </si>
  <si>
    <t>Из сети филиала ПАО"МРСК Сибири"-"Кузбассэнерго-РЭС"</t>
  </si>
  <si>
    <t>-</t>
  </si>
  <si>
    <t>1.2</t>
  </si>
  <si>
    <t>Из сети ООО "ЕвразЭнергоТранс"</t>
  </si>
  <si>
    <t>1.3</t>
  </si>
  <si>
    <t>Из сети ООО "СТС"</t>
  </si>
  <si>
    <t>Из сети ТСО "Сибирь"</t>
  </si>
  <si>
    <t xml:space="preserve">Из сети ООО "ЭнергоПаритет" </t>
  </si>
  <si>
    <t>Из сети ООО "РЭС"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</si>
  <si>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</si>
  <si>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</si>
  <si>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</si>
  <si>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"РЭС"</t>
  </si>
  <si>
    <t>В сети ООО "Водоканал"</t>
  </si>
  <si>
    <t>В сети ООО "ЭнергоАльянс"</t>
  </si>
  <si>
    <t>В сети ООО "КЭнК" Филиал "Энергосеть г.Новокузнецк"</t>
  </si>
  <si>
    <t>Из сети ООО "КЭнК" Филиал "Энергосеть г.Новокузнецк"</t>
  </si>
  <si>
    <t>Из сети ООО "Центральная ТЭЦ"</t>
  </si>
  <si>
    <t>Объем переданной электроэнергии по договорам об оказании услуг по передаче элеткроэнергии потребителям сетевой организации</t>
  </si>
  <si>
    <t>тыс. кВт*ч</t>
  </si>
  <si>
    <t>ВН</t>
  </si>
  <si>
    <t>СН1</t>
  </si>
  <si>
    <t>СН2</t>
  </si>
  <si>
    <t xml:space="preserve">НН </t>
  </si>
  <si>
    <t xml:space="preserve">Всего </t>
  </si>
  <si>
    <t>Фактическая расчетная мощность приема в сеть ССК, МВт</t>
  </si>
  <si>
    <t>в абсолютном выражении, тыс.кВт*ч</t>
  </si>
  <si>
    <t>в относительном выражении %</t>
  </si>
  <si>
    <t>Фактические потери электроэнергии в сети</t>
  </si>
  <si>
    <t>Отпуск электроэнергии из сети ООО"Горэлектросеть"</t>
  </si>
  <si>
    <t>Отпуск электроэнергии в сеть ООО "Горэлектросеть"</t>
  </si>
  <si>
    <t>Технологический расход (суммарный сальдированный переток электроэнергии)</t>
  </si>
  <si>
    <t>ИНФОРМАЦИЯ</t>
  </si>
  <si>
    <t>о балансе электрической энергии и мощности (факт 2017 г.)</t>
  </si>
  <si>
    <t>Итого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</si>
  <si>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и территориальным сетевым организациям, присоединенным к сетям сетевой организации (факт 2017 г.)</t>
  </si>
  <si>
    <t>1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</si>
</sst>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_(* #,##0.00_);_(* \(#,##0.00\);_(* &quot;-&quot;??_);_(@_)"/>
    <numFmt numFmtId="166" formatCode="0.0%"/>
  </numFmts>
  <fonts count="1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/>
    </xf>
    <xf numFmtId="0" fontId="6" fillId="0" borderId="5" xfId="0" applyFont="1" applyFill="1" applyBorder="1"/>
    <xf numFmtId="0" fontId="2" fillId="0" borderId="6" xfId="0" applyFont="1" applyFill="1" applyBorder="1"/>
    <xf numFmtId="49" fontId="2" fillId="0" borderId="9" xfId="0" applyNumberFormat="1" applyFont="1" applyFill="1" applyBorder="1" applyAlignment="1">
      <alignment horizontal="center"/>
    </xf>
    <xf numFmtId="0" fontId="5" fillId="0" borderId="9" xfId="2" applyFont="1" applyFill="1" applyBorder="1" applyAlignment="1">
      <alignment horizontal="left" indent="2"/>
    </xf>
    <xf numFmtId="0" fontId="5" fillId="0" borderId="9" xfId="0" applyFont="1" applyFill="1" applyBorder="1" applyAlignment="1">
      <alignment horizontal="left" indent="2"/>
    </xf>
    <xf numFmtId="0" fontId="6" fillId="0" borderId="11" xfId="0" applyFont="1" applyFill="1" applyBorder="1" applyAlignment="1">
      <alignment horizontal="center"/>
    </xf>
    <xf numFmtId="0" fontId="6" fillId="0" borderId="11" xfId="0" applyFont="1" applyFill="1" applyBorder="1"/>
    <xf numFmtId="0" fontId="6" fillId="0" borderId="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64" fontId="2" fillId="0" borderId="0" xfId="0" applyNumberFormat="1" applyFont="1"/>
    <xf numFmtId="49" fontId="6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2" fillId="0" borderId="0" xfId="0" applyFont="1" applyBorder="1"/>
    <xf numFmtId="49" fontId="6" fillId="0" borderId="9" xfId="0" applyNumberFormat="1" applyFont="1" applyFill="1" applyBorder="1" applyAlignment="1">
      <alignment horizontal="center" vertical="center"/>
    </xf>
    <xf numFmtId="0" fontId="6" fillId="0" borderId="17" xfId="0" applyFont="1" applyFill="1" applyBorder="1"/>
    <xf numFmtId="16" fontId="2" fillId="0" borderId="9" xfId="0" applyNumberFormat="1" applyFont="1" applyFill="1" applyBorder="1" applyAlignment="1">
      <alignment horizontal="center"/>
    </xf>
    <xf numFmtId="16" fontId="2" fillId="0" borderId="15" xfId="0" applyNumberFormat="1" applyFont="1" applyFill="1" applyBorder="1" applyAlignment="1">
      <alignment horizontal="center"/>
    </xf>
    <xf numFmtId="0" fontId="6" fillId="0" borderId="7" xfId="0" applyFont="1" applyFill="1" applyBorder="1"/>
    <xf numFmtId="0" fontId="2" fillId="0" borderId="12" xfId="0" applyFont="1" applyFill="1" applyBorder="1"/>
    <xf numFmtId="2" fontId="6" fillId="0" borderId="13" xfId="0" applyNumberFormat="1" applyFont="1" applyFill="1" applyBorder="1" applyAlignment="1">
      <alignment horizontal="left" vertical="center" wrapText="1"/>
    </xf>
    <xf numFmtId="4" fontId="2" fillId="0" borderId="0" xfId="0" applyNumberFormat="1" applyFont="1"/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right" vertical="center"/>
    </xf>
    <xf numFmtId="3" fontId="5" fillId="0" borderId="10" xfId="1" applyNumberFormat="1" applyFont="1" applyFill="1" applyBorder="1" applyAlignment="1">
      <alignment horizontal="right" vertical="center"/>
    </xf>
    <xf numFmtId="3" fontId="6" fillId="0" borderId="16" xfId="1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10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vertical="center"/>
    </xf>
    <xf numFmtId="3" fontId="6" fillId="0" borderId="14" xfId="1" applyNumberFormat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6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3" fontId="5" fillId="2" borderId="27" xfId="0" applyNumberFormat="1" applyFont="1" applyFill="1" applyBorder="1" applyAlignment="1">
      <alignment vertical="center"/>
    </xf>
    <xf numFmtId="3" fontId="5" fillId="0" borderId="28" xfId="1" applyNumberFormat="1" applyFont="1" applyFill="1" applyBorder="1" applyAlignment="1">
      <alignment vertical="center"/>
    </xf>
    <xf numFmtId="3" fontId="5" fillId="0" borderId="29" xfId="0" applyNumberFormat="1" applyFont="1" applyFill="1" applyBorder="1" applyAlignment="1">
      <alignment horizontal="center" vertical="center"/>
    </xf>
    <xf numFmtId="3" fontId="5" fillId="0" borderId="27" xfId="1" applyNumberFormat="1" applyFont="1" applyFill="1" applyBorder="1" applyAlignment="1">
      <alignment vertical="center"/>
    </xf>
    <xf numFmtId="3" fontId="5" fillId="0" borderId="28" xfId="1" applyNumberFormat="1" applyFont="1" applyFill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/>
    </xf>
    <xf numFmtId="3" fontId="5" fillId="0" borderId="28" xfId="0" applyNumberFormat="1" applyFont="1" applyFill="1" applyBorder="1" applyAlignment="1">
      <alignment vertical="center"/>
    </xf>
    <xf numFmtId="3" fontId="5" fillId="0" borderId="28" xfId="1" applyNumberFormat="1" applyFont="1" applyBorder="1" applyAlignment="1">
      <alignment horizontal="center" vertical="center"/>
    </xf>
    <xf numFmtId="3" fontId="5" fillId="0" borderId="28" xfId="1" applyNumberFormat="1" applyFont="1" applyBorder="1" applyAlignment="1">
      <alignment vertical="center"/>
    </xf>
    <xf numFmtId="3" fontId="5" fillId="0" borderId="28" xfId="1" applyNumberFormat="1" applyFont="1" applyFill="1" applyBorder="1" applyAlignment="1">
      <alignment horizontal="right" vertical="center"/>
    </xf>
    <xf numFmtId="3" fontId="5" fillId="0" borderId="29" xfId="1" applyNumberFormat="1" applyFont="1" applyFill="1" applyBorder="1" applyAlignment="1">
      <alignment horizontal="center" vertical="center"/>
    </xf>
    <xf numFmtId="3" fontId="5" fillId="0" borderId="27" xfId="1" applyNumberFormat="1" applyFont="1" applyFill="1" applyBorder="1" applyAlignment="1">
      <alignment horizontal="center" vertical="center"/>
    </xf>
    <xf numFmtId="3" fontId="6" fillId="0" borderId="30" xfId="1" applyNumberFormat="1" applyFont="1" applyFill="1" applyBorder="1" applyAlignment="1">
      <alignment vertical="center"/>
    </xf>
    <xf numFmtId="3" fontId="6" fillId="0" borderId="31" xfId="1" applyNumberFormat="1" applyFont="1" applyFill="1" applyBorder="1" applyAlignment="1">
      <alignment vertical="center"/>
    </xf>
    <xf numFmtId="3" fontId="6" fillId="0" borderId="32" xfId="1" applyNumberFormat="1" applyFont="1" applyFill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9" xfId="1" applyNumberFormat="1" applyFont="1" applyBorder="1" applyAlignment="1">
      <alignment horizontal="center" vertical="center"/>
    </xf>
    <xf numFmtId="3" fontId="5" fillId="2" borderId="29" xfId="1" applyNumberFormat="1" applyFont="1" applyFill="1" applyBorder="1" applyAlignment="1">
      <alignment horizontal="center" vertical="center"/>
    </xf>
    <xf numFmtId="3" fontId="5" fillId="0" borderId="30" xfId="1" applyNumberFormat="1" applyFont="1" applyBorder="1" applyAlignment="1">
      <alignment horizontal="center" vertical="center"/>
    </xf>
    <xf numFmtId="3" fontId="5" fillId="0" borderId="24" xfId="0" applyNumberFormat="1" applyFont="1" applyFill="1" applyBorder="1" applyAlignment="1">
      <alignment horizontal="center" vertical="center"/>
    </xf>
    <xf numFmtId="3" fontId="5" fillId="0" borderId="33" xfId="1" applyNumberFormat="1" applyFont="1" applyFill="1" applyBorder="1" applyAlignment="1">
      <alignment horizontal="right" vertical="center"/>
    </xf>
    <xf numFmtId="3" fontId="5" fillId="0" borderId="34" xfId="1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center" vertical="center"/>
    </xf>
    <xf numFmtId="3" fontId="5" fillId="0" borderId="33" xfId="0" applyNumberFormat="1" applyFont="1" applyFill="1" applyBorder="1" applyAlignment="1">
      <alignment horizontal="center" vertical="center"/>
    </xf>
    <xf numFmtId="3" fontId="5" fillId="0" borderId="34" xfId="0" applyNumberFormat="1" applyFont="1" applyFill="1" applyBorder="1" applyAlignment="1">
      <alignment horizontal="center" vertical="center"/>
    </xf>
    <xf numFmtId="3" fontId="5" fillId="0" borderId="27" xfId="0" applyNumberFormat="1" applyFont="1" applyFill="1" applyBorder="1" applyAlignment="1">
      <alignment horizontal="center" vertical="center"/>
    </xf>
    <xf numFmtId="3" fontId="5" fillId="0" borderId="28" xfId="0" applyNumberFormat="1" applyFont="1" applyFill="1" applyBorder="1" applyAlignment="1">
      <alignment horizontal="right" vertical="center"/>
    </xf>
    <xf numFmtId="3" fontId="5" fillId="0" borderId="29" xfId="0" applyNumberFormat="1" applyFont="1" applyFill="1" applyBorder="1" applyAlignment="1">
      <alignment horizontal="right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166" fontId="5" fillId="0" borderId="31" xfId="0" applyNumberFormat="1" applyFont="1" applyFill="1" applyBorder="1" applyAlignment="1">
      <alignment horizontal="right" vertical="center"/>
    </xf>
    <xf numFmtId="166" fontId="5" fillId="0" borderId="32" xfId="0" applyNumberFormat="1" applyFont="1" applyFill="1" applyBorder="1" applyAlignment="1">
      <alignment horizontal="right" vertical="center"/>
    </xf>
    <xf numFmtId="166" fontId="5" fillId="0" borderId="12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showGridLines="0" tabSelected="1" workbookViewId="0">
      <selection activeCell="A18" sqref="A18"/>
    </sheetView>
  </sheetViews>
  <sheetFormatPr defaultRowHeight="12.75"/>
  <cols>
    <col min="1" max="1" width="7" style="4" bestFit="1" customWidth="1"/>
    <col min="2" max="2" width="71" style="4" customWidth="1"/>
    <col min="3" max="3" width="18.42578125" style="4" customWidth="1"/>
    <col min="4" max="4" width="17.42578125" style="4" customWidth="1"/>
    <col min="5" max="5" width="16.7109375" style="4" customWidth="1"/>
    <col min="6" max="6" width="16" style="4" customWidth="1"/>
    <col min="7" max="7" width="16.7109375" style="33" customWidth="1"/>
    <col min="8" max="8" width="14.28515625" style="4" bestFit="1" customWidth="1"/>
    <col min="9" max="16384" width="9.140625" style="4"/>
  </cols>
  <sheetData>
    <row r="1" spans="1:7" ht="18.75">
      <c r="A1" s="2" t="s">
        <v>35</v>
      </c>
      <c r="C1" s="3"/>
      <c r="D1" s="3"/>
      <c r="F1" s="5"/>
      <c r="G1" s="6"/>
    </row>
    <row r="2" spans="1:7" s="36" customFormat="1" ht="60.75" customHeight="1">
      <c r="A2" s="104" t="s">
        <v>38</v>
      </c>
      <c r="B2" s="104"/>
      <c r="C2" s="104"/>
      <c r="D2" s="104"/>
      <c r="E2" s="104"/>
      <c r="F2" s="104"/>
      <c r="G2" s="104"/>
    </row>
    <row r="3" spans="1:7" s="36" customFormat="1" ht="20.25" thickBot="1">
      <c r="A3" s="34"/>
      <c r="B3" s="34"/>
      <c r="C3" s="35"/>
      <c r="D3" s="35"/>
      <c r="F3" s="37"/>
      <c r="G3" s="38"/>
    </row>
    <row r="4" spans="1:7" s="40" customFormat="1" ht="15.75">
      <c r="A4" s="102" t="s">
        <v>0</v>
      </c>
      <c r="B4" s="102" t="s">
        <v>1</v>
      </c>
      <c r="C4" s="53" t="s">
        <v>23</v>
      </c>
      <c r="D4" s="54" t="s">
        <v>24</v>
      </c>
      <c r="E4" s="54" t="s">
        <v>25</v>
      </c>
      <c r="F4" s="55" t="s">
        <v>26</v>
      </c>
      <c r="G4" s="39" t="s">
        <v>27</v>
      </c>
    </row>
    <row r="5" spans="1:7" s="40" customFormat="1" ht="16.5" thickBot="1">
      <c r="A5" s="103"/>
      <c r="B5" s="103"/>
      <c r="C5" s="56" t="s">
        <v>22</v>
      </c>
      <c r="D5" s="57" t="s">
        <v>22</v>
      </c>
      <c r="E5" s="57" t="s">
        <v>22</v>
      </c>
      <c r="F5" s="58" t="s">
        <v>22</v>
      </c>
      <c r="G5" s="41" t="s">
        <v>22</v>
      </c>
    </row>
    <row r="6" spans="1:7" ht="15.75">
      <c r="A6" s="7" t="s">
        <v>39</v>
      </c>
      <c r="B6" s="8" t="s">
        <v>33</v>
      </c>
      <c r="C6" s="59"/>
      <c r="D6" s="60"/>
      <c r="E6" s="60"/>
      <c r="F6" s="61"/>
      <c r="G6" s="42"/>
    </row>
    <row r="7" spans="1:7" ht="15.75">
      <c r="A7" s="10"/>
      <c r="B7" s="11" t="s">
        <v>3</v>
      </c>
      <c r="C7" s="62">
        <v>545770.62899999996</v>
      </c>
      <c r="D7" s="63">
        <v>191439.03400000001</v>
      </c>
      <c r="E7" s="63">
        <v>7130.1930000000002</v>
      </c>
      <c r="F7" s="64">
        <v>17.600000000000001</v>
      </c>
      <c r="G7" s="43">
        <f t="shared" ref="G7:G13" si="0">SUM(C7:F7)</f>
        <v>744357.45599999989</v>
      </c>
    </row>
    <row r="8" spans="1:7" ht="15.75">
      <c r="A8" s="10"/>
      <c r="B8" s="11" t="s">
        <v>6</v>
      </c>
      <c r="C8" s="65">
        <v>100184.689</v>
      </c>
      <c r="D8" s="66"/>
      <c r="E8" s="63">
        <v>7243.3059999999996</v>
      </c>
      <c r="F8" s="64" t="s">
        <v>4</v>
      </c>
      <c r="G8" s="43">
        <f t="shared" si="0"/>
        <v>107427.995</v>
      </c>
    </row>
    <row r="9" spans="1:7" ht="15.75">
      <c r="A9" s="10"/>
      <c r="B9" s="11" t="s">
        <v>8</v>
      </c>
      <c r="C9" s="67" t="s">
        <v>4</v>
      </c>
      <c r="D9" s="68">
        <v>104186.607</v>
      </c>
      <c r="E9" s="69" t="s">
        <v>4</v>
      </c>
      <c r="F9" s="64" t="s">
        <v>4</v>
      </c>
      <c r="G9" s="43">
        <f t="shared" si="0"/>
        <v>104186.607</v>
      </c>
    </row>
    <row r="10" spans="1:7" ht="15.75">
      <c r="A10" s="10"/>
      <c r="B10" s="11" t="s">
        <v>9</v>
      </c>
      <c r="C10" s="67" t="s">
        <v>4</v>
      </c>
      <c r="D10" s="66" t="s">
        <v>4</v>
      </c>
      <c r="E10" s="70">
        <v>535.33199999999999</v>
      </c>
      <c r="F10" s="64" t="s">
        <v>4</v>
      </c>
      <c r="G10" s="43">
        <f t="shared" si="0"/>
        <v>535.33199999999999</v>
      </c>
    </row>
    <row r="11" spans="1:7" ht="15.75">
      <c r="A11" s="10"/>
      <c r="B11" s="11" t="s">
        <v>10</v>
      </c>
      <c r="C11" s="67" t="s">
        <v>4</v>
      </c>
      <c r="D11" s="71">
        <v>9.1259999999999994</v>
      </c>
      <c r="E11" s="69" t="s">
        <v>4</v>
      </c>
      <c r="F11" s="64" t="s">
        <v>4</v>
      </c>
      <c r="G11" s="43">
        <f t="shared" si="0"/>
        <v>9.1259999999999994</v>
      </c>
    </row>
    <row r="12" spans="1:7" ht="15.75">
      <c r="A12" s="10"/>
      <c r="B12" s="11" t="s">
        <v>11</v>
      </c>
      <c r="C12" s="67" t="s">
        <v>4</v>
      </c>
      <c r="D12" s="66" t="s">
        <v>4</v>
      </c>
      <c r="E12" s="63">
        <v>76.328000000000003</v>
      </c>
      <c r="F12" s="64" t="s">
        <v>4</v>
      </c>
      <c r="G12" s="43">
        <f t="shared" si="0"/>
        <v>76.328000000000003</v>
      </c>
    </row>
    <row r="13" spans="1:7" ht="15.75">
      <c r="A13" s="10"/>
      <c r="B13" s="11" t="s">
        <v>12</v>
      </c>
      <c r="C13" s="67" t="s">
        <v>4</v>
      </c>
      <c r="D13" s="66" t="s">
        <v>4</v>
      </c>
      <c r="E13" s="63">
        <v>238.68799999999999</v>
      </c>
      <c r="F13" s="64">
        <v>41.716000000000001</v>
      </c>
      <c r="G13" s="43">
        <f t="shared" si="0"/>
        <v>280.404</v>
      </c>
    </row>
    <row r="14" spans="1:7" ht="15.75">
      <c r="A14" s="10"/>
      <c r="B14" s="11" t="s">
        <v>20</v>
      </c>
      <c r="C14" s="67">
        <v>22246.736000000001</v>
      </c>
      <c r="D14" s="66" t="s">
        <v>4</v>
      </c>
      <c r="E14" s="66" t="s">
        <v>4</v>
      </c>
      <c r="F14" s="72" t="s">
        <v>4</v>
      </c>
      <c r="G14" s="43">
        <f>SUM(C14:F14)</f>
        <v>22246.736000000001</v>
      </c>
    </row>
    <row r="15" spans="1:7" ht="15.75">
      <c r="A15" s="10"/>
      <c r="B15" s="12" t="s">
        <v>19</v>
      </c>
      <c r="C15" s="73" t="s">
        <v>4</v>
      </c>
      <c r="D15" s="66" t="s">
        <v>4</v>
      </c>
      <c r="E15" s="63">
        <v>6455.8940000000002</v>
      </c>
      <c r="F15" s="72">
        <v>50.887999999999998</v>
      </c>
      <c r="G15" s="43">
        <f>SUM(C15:F15)</f>
        <v>6506.7820000000002</v>
      </c>
    </row>
    <row r="16" spans="1:7" ht="16.5" thickBot="1">
      <c r="A16" s="13"/>
      <c r="B16" s="14" t="s">
        <v>37</v>
      </c>
      <c r="C16" s="74">
        <f>SUM(C7:C15)</f>
        <v>668202.054</v>
      </c>
      <c r="D16" s="75">
        <f t="shared" ref="D16:F16" si="1">SUM(D7:D15)</f>
        <v>295634.76699999999</v>
      </c>
      <c r="E16" s="75">
        <f t="shared" si="1"/>
        <v>21679.741000000002</v>
      </c>
      <c r="F16" s="76">
        <f t="shared" si="1"/>
        <v>110.20400000000001</v>
      </c>
      <c r="G16" s="44">
        <f>SUM(G7:G15)</f>
        <v>985626.76599999995</v>
      </c>
    </row>
    <row r="17" spans="1:8" ht="15.75">
      <c r="A17" s="15">
        <v>2</v>
      </c>
      <c r="B17" s="8" t="s">
        <v>32</v>
      </c>
      <c r="C17" s="77"/>
      <c r="D17" s="78"/>
      <c r="E17" s="78"/>
      <c r="F17" s="79"/>
      <c r="G17" s="45"/>
    </row>
    <row r="18" spans="1:8" ht="15.75">
      <c r="A18" s="16"/>
      <c r="B18" s="11" t="s">
        <v>13</v>
      </c>
      <c r="C18" s="67" t="s">
        <v>4</v>
      </c>
      <c r="D18" s="71">
        <v>3279.7150000000001</v>
      </c>
      <c r="E18" s="63">
        <v>3067.9879999999998</v>
      </c>
      <c r="F18" s="72" t="s">
        <v>4</v>
      </c>
      <c r="G18" s="46">
        <f>E18+D18</f>
        <v>6347.7029999999995</v>
      </c>
    </row>
    <row r="19" spans="1:8" ht="15.75">
      <c r="A19" s="16"/>
      <c r="B19" s="11" t="s">
        <v>14</v>
      </c>
      <c r="C19" s="67" t="s">
        <v>4</v>
      </c>
      <c r="D19" s="69" t="s">
        <v>4</v>
      </c>
      <c r="E19" s="63">
        <v>3967.598</v>
      </c>
      <c r="F19" s="80" t="s">
        <v>4</v>
      </c>
      <c r="G19" s="46">
        <f>E19</f>
        <v>3967.598</v>
      </c>
    </row>
    <row r="20" spans="1:8" ht="15.75">
      <c r="A20" s="16"/>
      <c r="B20" s="11" t="s">
        <v>15</v>
      </c>
      <c r="C20" s="67" t="s">
        <v>4</v>
      </c>
      <c r="D20" s="69" t="s">
        <v>4</v>
      </c>
      <c r="E20" s="63">
        <v>884.67899999999997</v>
      </c>
      <c r="F20" s="80" t="s">
        <v>4</v>
      </c>
      <c r="G20" s="46">
        <f>E20</f>
        <v>884.67899999999997</v>
      </c>
    </row>
    <row r="21" spans="1:8" ht="15.75">
      <c r="A21" s="16"/>
      <c r="B21" s="11" t="s">
        <v>16</v>
      </c>
      <c r="C21" s="67" t="s">
        <v>4</v>
      </c>
      <c r="D21" s="69" t="s">
        <v>4</v>
      </c>
      <c r="E21" s="63">
        <v>279.238</v>
      </c>
      <c r="F21" s="80" t="s">
        <v>4</v>
      </c>
      <c r="G21" s="46">
        <f>E21</f>
        <v>279.238</v>
      </c>
    </row>
    <row r="22" spans="1:8" ht="15.75">
      <c r="A22" s="16"/>
      <c r="B22" s="11" t="s">
        <v>17</v>
      </c>
      <c r="C22" s="67" t="s">
        <v>4</v>
      </c>
      <c r="D22" s="69" t="s">
        <v>4</v>
      </c>
      <c r="E22" s="63">
        <v>41579.404999999999</v>
      </c>
      <c r="F22" s="80" t="s">
        <v>4</v>
      </c>
      <c r="G22" s="46">
        <f>E22</f>
        <v>41579.404999999999</v>
      </c>
    </row>
    <row r="23" spans="1:8" ht="15.75">
      <c r="A23" s="16"/>
      <c r="B23" s="11" t="s">
        <v>18</v>
      </c>
      <c r="C23" s="67"/>
      <c r="D23" s="71">
        <v>520.88400000000001</v>
      </c>
      <c r="E23" s="71">
        <v>228755.57199999999</v>
      </c>
      <c r="F23" s="81" t="s">
        <v>4</v>
      </c>
      <c r="G23" s="47">
        <f>E23+D23</f>
        <v>229276.45599999998</v>
      </c>
    </row>
    <row r="24" spans="1:8" ht="16.5" thickBot="1">
      <c r="A24" s="13"/>
      <c r="B24" s="14" t="s">
        <v>37</v>
      </c>
      <c r="C24" s="82" t="s">
        <v>4</v>
      </c>
      <c r="D24" s="75">
        <f>SUM(D18:D23)</f>
        <v>3800.5990000000002</v>
      </c>
      <c r="E24" s="75">
        <f>SUM(E18:E23)</f>
        <v>278534.48</v>
      </c>
      <c r="F24" s="76">
        <f>SUM(F18:F23)</f>
        <v>0</v>
      </c>
      <c r="G24" s="44">
        <f>SUM(G18:G23)</f>
        <v>282335.07899999997</v>
      </c>
      <c r="H24" s="17"/>
    </row>
    <row r="25" spans="1:8">
      <c r="C25" s="29"/>
      <c r="D25" s="29"/>
      <c r="E25" s="30"/>
      <c r="F25" s="31"/>
      <c r="G25" s="32"/>
    </row>
    <row r="26" spans="1:8">
      <c r="C26" s="29"/>
      <c r="D26" s="29"/>
      <c r="E26" s="30"/>
      <c r="F26" s="31"/>
      <c r="G26" s="32"/>
    </row>
    <row r="27" spans="1:8">
      <c r="C27" s="29"/>
      <c r="D27" s="29"/>
      <c r="E27" s="30"/>
      <c r="F27" s="31"/>
      <c r="G27" s="32"/>
    </row>
    <row r="28" spans="1:8">
      <c r="A28" s="30"/>
      <c r="C28" s="29"/>
      <c r="D28" s="29"/>
      <c r="E28" s="30"/>
      <c r="F28" s="31"/>
      <c r="G28" s="32"/>
    </row>
    <row r="29" spans="1:8">
      <c r="A29" s="30"/>
      <c r="C29" s="29"/>
      <c r="D29" s="29"/>
      <c r="E29" s="30"/>
      <c r="F29" s="31"/>
      <c r="G29" s="32"/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showGridLines="0" workbookViewId="0">
      <selection activeCell="G29" sqref="G29"/>
    </sheetView>
  </sheetViews>
  <sheetFormatPr defaultRowHeight="12.75"/>
  <cols>
    <col min="1" max="1" width="10" style="4" customWidth="1"/>
    <col min="2" max="2" width="71" style="4" customWidth="1"/>
    <col min="3" max="3" width="18.42578125" style="4" customWidth="1"/>
    <col min="4" max="4" width="17.42578125" style="4" customWidth="1"/>
    <col min="5" max="5" width="16.7109375" style="4" customWidth="1"/>
    <col min="6" max="6" width="16" style="4" customWidth="1"/>
    <col min="7" max="7" width="16.7109375" style="33" customWidth="1"/>
    <col min="8" max="8" width="14.28515625" style="4" bestFit="1" customWidth="1"/>
    <col min="9" max="16384" width="9.140625" style="4"/>
  </cols>
  <sheetData>
    <row r="1" spans="1:7" ht="18.75">
      <c r="A1" s="1"/>
      <c r="B1" s="2" t="s">
        <v>35</v>
      </c>
      <c r="C1" s="3"/>
      <c r="D1" s="3"/>
      <c r="F1" s="5"/>
      <c r="G1" s="6"/>
    </row>
    <row r="2" spans="1:7" s="36" customFormat="1" ht="19.5">
      <c r="A2" s="34"/>
      <c r="B2" s="34" t="s">
        <v>36</v>
      </c>
      <c r="C2" s="35"/>
      <c r="D2" s="35"/>
      <c r="F2" s="37"/>
      <c r="G2" s="38"/>
    </row>
    <row r="3" spans="1:7" s="36" customFormat="1" ht="20.25" thickBot="1">
      <c r="A3" s="34"/>
      <c r="B3" s="34"/>
      <c r="C3" s="35"/>
      <c r="D3" s="35"/>
      <c r="F3" s="37"/>
      <c r="G3" s="38"/>
    </row>
    <row r="4" spans="1:7" s="40" customFormat="1" ht="15.75">
      <c r="A4" s="102" t="s">
        <v>0</v>
      </c>
      <c r="B4" s="102" t="s">
        <v>1</v>
      </c>
      <c r="C4" s="53" t="s">
        <v>23</v>
      </c>
      <c r="D4" s="54" t="s">
        <v>24</v>
      </c>
      <c r="E4" s="54" t="s">
        <v>25</v>
      </c>
      <c r="F4" s="55" t="s">
        <v>26</v>
      </c>
      <c r="G4" s="39" t="s">
        <v>27</v>
      </c>
    </row>
    <row r="5" spans="1:7" s="40" customFormat="1" ht="16.5" thickBot="1">
      <c r="A5" s="103"/>
      <c r="B5" s="103"/>
      <c r="C5" s="56" t="s">
        <v>22</v>
      </c>
      <c r="D5" s="57" t="s">
        <v>22</v>
      </c>
      <c r="E5" s="57" t="s">
        <v>22</v>
      </c>
      <c r="F5" s="58" t="s">
        <v>22</v>
      </c>
      <c r="G5" s="41" t="s">
        <v>22</v>
      </c>
    </row>
    <row r="6" spans="1:7" ht="15.75">
      <c r="A6" s="7" t="s">
        <v>2</v>
      </c>
      <c r="B6" s="8" t="s">
        <v>33</v>
      </c>
      <c r="C6" s="59"/>
      <c r="D6" s="60"/>
      <c r="E6" s="60"/>
      <c r="F6" s="61"/>
      <c r="G6" s="42"/>
    </row>
    <row r="7" spans="1:7" ht="15.75">
      <c r="A7" s="10"/>
      <c r="B7" s="11" t="s">
        <v>3</v>
      </c>
      <c r="C7" s="62">
        <v>545770.62899999996</v>
      </c>
      <c r="D7" s="63">
        <v>191439.03400000001</v>
      </c>
      <c r="E7" s="63">
        <v>7130.1930000000002</v>
      </c>
      <c r="F7" s="64">
        <v>17.600000000000001</v>
      </c>
      <c r="G7" s="43">
        <f t="shared" ref="G7:G13" si="0">SUM(C7:F7)</f>
        <v>744357.45599999989</v>
      </c>
    </row>
    <row r="8" spans="1:7" ht="15.75">
      <c r="A8" s="10"/>
      <c r="B8" s="11" t="s">
        <v>6</v>
      </c>
      <c r="C8" s="65">
        <v>100184.689</v>
      </c>
      <c r="D8" s="66"/>
      <c r="E8" s="63">
        <v>7243.3059999999996</v>
      </c>
      <c r="F8" s="64" t="s">
        <v>4</v>
      </c>
      <c r="G8" s="43">
        <f t="shared" si="0"/>
        <v>107427.995</v>
      </c>
    </row>
    <row r="9" spans="1:7" ht="15.75">
      <c r="A9" s="10"/>
      <c r="B9" s="11" t="s">
        <v>8</v>
      </c>
      <c r="C9" s="67" t="s">
        <v>4</v>
      </c>
      <c r="D9" s="68">
        <v>104186.607</v>
      </c>
      <c r="E9" s="69" t="s">
        <v>4</v>
      </c>
      <c r="F9" s="64" t="s">
        <v>4</v>
      </c>
      <c r="G9" s="43">
        <f t="shared" si="0"/>
        <v>104186.607</v>
      </c>
    </row>
    <row r="10" spans="1:7" ht="15.75">
      <c r="A10" s="10"/>
      <c r="B10" s="11" t="s">
        <v>9</v>
      </c>
      <c r="C10" s="67" t="s">
        <v>4</v>
      </c>
      <c r="D10" s="66" t="s">
        <v>4</v>
      </c>
      <c r="E10" s="70">
        <v>535.33199999999999</v>
      </c>
      <c r="F10" s="64" t="s">
        <v>4</v>
      </c>
      <c r="G10" s="43">
        <f t="shared" si="0"/>
        <v>535.33199999999999</v>
      </c>
    </row>
    <row r="11" spans="1:7" ht="15.75">
      <c r="A11" s="10"/>
      <c r="B11" s="11" t="s">
        <v>10</v>
      </c>
      <c r="C11" s="67" t="s">
        <v>4</v>
      </c>
      <c r="D11" s="71">
        <v>9.1259999999999994</v>
      </c>
      <c r="E11" s="69" t="s">
        <v>4</v>
      </c>
      <c r="F11" s="64" t="s">
        <v>4</v>
      </c>
      <c r="G11" s="43">
        <f t="shared" si="0"/>
        <v>9.1259999999999994</v>
      </c>
    </row>
    <row r="12" spans="1:7" ht="15.75">
      <c r="A12" s="10"/>
      <c r="B12" s="11" t="s">
        <v>11</v>
      </c>
      <c r="C12" s="67" t="s">
        <v>4</v>
      </c>
      <c r="D12" s="66" t="s">
        <v>4</v>
      </c>
      <c r="E12" s="63">
        <v>76.328000000000003</v>
      </c>
      <c r="F12" s="64" t="s">
        <v>4</v>
      </c>
      <c r="G12" s="43">
        <f t="shared" si="0"/>
        <v>76.328000000000003</v>
      </c>
    </row>
    <row r="13" spans="1:7" ht="15.75">
      <c r="A13" s="10"/>
      <c r="B13" s="11" t="s">
        <v>12</v>
      </c>
      <c r="C13" s="67" t="s">
        <v>4</v>
      </c>
      <c r="D13" s="66" t="s">
        <v>4</v>
      </c>
      <c r="E13" s="63">
        <v>238.68799999999999</v>
      </c>
      <c r="F13" s="64">
        <v>41.716000000000001</v>
      </c>
      <c r="G13" s="43">
        <f t="shared" si="0"/>
        <v>280.404</v>
      </c>
    </row>
    <row r="14" spans="1:7" ht="15.75">
      <c r="A14" s="10"/>
      <c r="B14" s="11" t="s">
        <v>20</v>
      </c>
      <c r="C14" s="67">
        <v>22246.736000000001</v>
      </c>
      <c r="D14" s="66" t="s">
        <v>4</v>
      </c>
      <c r="E14" s="66" t="s">
        <v>4</v>
      </c>
      <c r="F14" s="72" t="s">
        <v>4</v>
      </c>
      <c r="G14" s="43">
        <f>SUM(C14:F14)</f>
        <v>22246.736000000001</v>
      </c>
    </row>
    <row r="15" spans="1:7" ht="15.75">
      <c r="A15" s="10"/>
      <c r="B15" s="12" t="s">
        <v>19</v>
      </c>
      <c r="C15" s="73" t="s">
        <v>4</v>
      </c>
      <c r="D15" s="66" t="s">
        <v>4</v>
      </c>
      <c r="E15" s="63">
        <v>6455.8940000000002</v>
      </c>
      <c r="F15" s="72">
        <v>50.887999999999998</v>
      </c>
      <c r="G15" s="43">
        <f>SUM(C15:F15)</f>
        <v>6506.7820000000002</v>
      </c>
    </row>
    <row r="16" spans="1:7" ht="16.5" thickBot="1">
      <c r="A16" s="13"/>
      <c r="B16" s="14" t="s">
        <v>37</v>
      </c>
      <c r="C16" s="74">
        <f>SUM(C7:C15)</f>
        <v>668202.054</v>
      </c>
      <c r="D16" s="75">
        <f t="shared" ref="D16:F16" si="1">SUM(D7:D15)</f>
        <v>295634.76699999999</v>
      </c>
      <c r="E16" s="75">
        <f t="shared" si="1"/>
        <v>21679.741000000002</v>
      </c>
      <c r="F16" s="76">
        <f t="shared" si="1"/>
        <v>110.20400000000001</v>
      </c>
      <c r="G16" s="44">
        <f>SUM(G7:G15)</f>
        <v>985626.76599999995</v>
      </c>
    </row>
    <row r="17" spans="1:9" ht="15.75">
      <c r="A17" s="15"/>
      <c r="B17" s="8" t="s">
        <v>32</v>
      </c>
      <c r="C17" s="77"/>
      <c r="D17" s="78"/>
      <c r="E17" s="78"/>
      <c r="F17" s="79"/>
      <c r="G17" s="45"/>
    </row>
    <row r="18" spans="1:9" ht="15.75">
      <c r="A18" s="16"/>
      <c r="B18" s="11" t="s">
        <v>13</v>
      </c>
      <c r="C18" s="67" t="s">
        <v>4</v>
      </c>
      <c r="D18" s="71">
        <v>3279.7150000000001</v>
      </c>
      <c r="E18" s="63">
        <v>3067.9879999999998</v>
      </c>
      <c r="F18" s="72" t="s">
        <v>4</v>
      </c>
      <c r="G18" s="46">
        <f>E18+D18</f>
        <v>6347.7029999999995</v>
      </c>
    </row>
    <row r="19" spans="1:9" ht="15.75">
      <c r="A19" s="16"/>
      <c r="B19" s="11" t="s">
        <v>14</v>
      </c>
      <c r="C19" s="67" t="s">
        <v>4</v>
      </c>
      <c r="D19" s="69" t="s">
        <v>4</v>
      </c>
      <c r="E19" s="63">
        <v>3967.598</v>
      </c>
      <c r="F19" s="80" t="s">
        <v>4</v>
      </c>
      <c r="G19" s="46">
        <f>E19</f>
        <v>3967.598</v>
      </c>
    </row>
    <row r="20" spans="1:9" ht="15.75">
      <c r="A20" s="16"/>
      <c r="B20" s="11" t="s">
        <v>15</v>
      </c>
      <c r="C20" s="67" t="s">
        <v>4</v>
      </c>
      <c r="D20" s="69" t="s">
        <v>4</v>
      </c>
      <c r="E20" s="63">
        <v>884.67899999999997</v>
      </c>
      <c r="F20" s="80" t="s">
        <v>4</v>
      </c>
      <c r="G20" s="46">
        <f>E20</f>
        <v>884.67899999999997</v>
      </c>
    </row>
    <row r="21" spans="1:9" ht="15.75">
      <c r="A21" s="16"/>
      <c r="B21" s="11" t="s">
        <v>16</v>
      </c>
      <c r="C21" s="67" t="s">
        <v>4</v>
      </c>
      <c r="D21" s="69" t="s">
        <v>4</v>
      </c>
      <c r="E21" s="63">
        <v>279.238</v>
      </c>
      <c r="F21" s="80" t="s">
        <v>4</v>
      </c>
      <c r="G21" s="46">
        <f>E21</f>
        <v>279.238</v>
      </c>
    </row>
    <row r="22" spans="1:9" ht="15.75">
      <c r="A22" s="16"/>
      <c r="B22" s="11" t="s">
        <v>17</v>
      </c>
      <c r="C22" s="67" t="s">
        <v>4</v>
      </c>
      <c r="D22" s="69" t="s">
        <v>4</v>
      </c>
      <c r="E22" s="63">
        <v>41579.404999999999</v>
      </c>
      <c r="F22" s="80" t="s">
        <v>4</v>
      </c>
      <c r="G22" s="46">
        <f>E22</f>
        <v>41579.404999999999</v>
      </c>
    </row>
    <row r="23" spans="1:9" ht="15.75">
      <c r="A23" s="16"/>
      <c r="B23" s="11" t="s">
        <v>18</v>
      </c>
      <c r="C23" s="67"/>
      <c r="D23" s="71">
        <v>520.88400000000001</v>
      </c>
      <c r="E23" s="71">
        <v>228755.57199999999</v>
      </c>
      <c r="F23" s="81" t="s">
        <v>4</v>
      </c>
      <c r="G23" s="47">
        <f>E23+D23</f>
        <v>229276.45599999998</v>
      </c>
    </row>
    <row r="24" spans="1:9" ht="16.5" thickBot="1">
      <c r="A24" s="13"/>
      <c r="B24" s="14" t="s">
        <v>37</v>
      </c>
      <c r="C24" s="82" t="s">
        <v>4</v>
      </c>
      <c r="D24" s="75">
        <f>SUM(D18:D23)</f>
        <v>3800.5990000000002</v>
      </c>
      <c r="E24" s="75">
        <f>SUM(E18:E23)</f>
        <v>278534.48</v>
      </c>
      <c r="F24" s="76">
        <f>SUM(F18:F23)</f>
        <v>0</v>
      </c>
      <c r="G24" s="44">
        <f>SUM(G18:G23)</f>
        <v>282335.07899999997</v>
      </c>
      <c r="H24" s="17"/>
    </row>
    <row r="25" spans="1:9" ht="35.25" customHeight="1">
      <c r="A25" s="18" t="s">
        <v>5</v>
      </c>
      <c r="B25" s="19" t="s">
        <v>21</v>
      </c>
      <c r="C25" s="83" t="s">
        <v>4</v>
      </c>
      <c r="D25" s="84">
        <v>19938.64</v>
      </c>
      <c r="E25" s="84">
        <v>253110.33900000001</v>
      </c>
      <c r="F25" s="85">
        <v>337849.614</v>
      </c>
      <c r="G25" s="48">
        <f>D25+E25+F25</f>
        <v>610898.59299999999</v>
      </c>
      <c r="H25" s="20"/>
      <c r="I25" s="20"/>
    </row>
    <row r="26" spans="1:9" ht="15.75">
      <c r="A26" s="21" t="s">
        <v>7</v>
      </c>
      <c r="B26" s="22" t="s">
        <v>31</v>
      </c>
      <c r="C26" s="86"/>
      <c r="D26" s="87"/>
      <c r="E26" s="87"/>
      <c r="F26" s="88"/>
      <c r="G26" s="49"/>
    </row>
    <row r="27" spans="1:9" ht="15.75">
      <c r="A27" s="23"/>
      <c r="B27" s="12" t="s">
        <v>29</v>
      </c>
      <c r="C27" s="89"/>
      <c r="D27" s="90">
        <v>1080.5029999999999</v>
      </c>
      <c r="E27" s="90">
        <v>29238.243999999999</v>
      </c>
      <c r="F27" s="91">
        <v>62074.347000000002</v>
      </c>
      <c r="G27" s="50">
        <f>D27+E27+F27</f>
        <v>92393.093999999997</v>
      </c>
    </row>
    <row r="28" spans="1:9" ht="16.5" thickBot="1">
      <c r="A28" s="24"/>
      <c r="B28" s="12" t="s">
        <v>30</v>
      </c>
      <c r="C28" s="92"/>
      <c r="D28" s="99">
        <f>(D27)/G16</f>
        <v>1.0962597986102175E-3</v>
      </c>
      <c r="E28" s="99">
        <f>(E27)/G16</f>
        <v>2.9664620532433877E-2</v>
      </c>
      <c r="F28" s="100">
        <f>(F27)/G16</f>
        <v>6.2979567054492924E-2</v>
      </c>
      <c r="G28" s="101">
        <f>(G27)/G16</f>
        <v>9.374044738553701E-2</v>
      </c>
    </row>
    <row r="29" spans="1:9" ht="15.75">
      <c r="A29" s="9"/>
      <c r="B29" s="25" t="s">
        <v>28</v>
      </c>
      <c r="C29" s="93" t="s">
        <v>4</v>
      </c>
      <c r="D29" s="94"/>
      <c r="E29" s="94" t="s">
        <v>4</v>
      </c>
      <c r="F29" s="95" t="s">
        <v>4</v>
      </c>
      <c r="G29" s="51">
        <v>184.09200000000001</v>
      </c>
    </row>
    <row r="30" spans="1:9" ht="32.25" thickBot="1">
      <c r="A30" s="26"/>
      <c r="B30" s="27" t="s">
        <v>34</v>
      </c>
      <c r="C30" s="96" t="s">
        <v>4</v>
      </c>
      <c r="D30" s="97"/>
      <c r="E30" s="97" t="s">
        <v>4</v>
      </c>
      <c r="F30" s="98" t="s">
        <v>4</v>
      </c>
      <c r="G30" s="52">
        <f>G16-G24</f>
        <v>703291.68699999992</v>
      </c>
      <c r="H30" s="28"/>
    </row>
    <row r="31" spans="1:9">
      <c r="C31" s="29"/>
      <c r="D31" s="29"/>
      <c r="E31" s="30"/>
      <c r="F31" s="31"/>
      <c r="G31" s="32"/>
    </row>
    <row r="32" spans="1:9">
      <c r="C32" s="29"/>
      <c r="D32" s="29"/>
      <c r="E32" s="30"/>
      <c r="F32" s="31"/>
      <c r="G32" s="32"/>
    </row>
    <row r="33" spans="1:7">
      <c r="C33" s="29"/>
      <c r="D33" s="29"/>
      <c r="E33" s="30"/>
      <c r="F33" s="31"/>
      <c r="G33" s="32"/>
    </row>
    <row r="34" spans="1:7">
      <c r="A34" s="30"/>
      <c r="C34" s="29"/>
      <c r="D34" s="29"/>
      <c r="E34" s="30"/>
      <c r="F34" s="31"/>
      <c r="G34" s="32"/>
    </row>
    <row r="35" spans="1:7">
      <c r="A35" s="30"/>
      <c r="C35" s="29"/>
      <c r="D35" s="29"/>
      <c r="E35" s="30"/>
      <c r="F35" s="31"/>
      <c r="G35" s="32"/>
    </row>
  </sheetData>
  <mergeCells count="2">
    <mergeCell ref="A4:A5"/>
    <mergeCell ref="B4:B5"/>
  </mergeCells>
  <pageMargins left="0.75" right="0.75" top="1" bottom="1" header="0.5" footer="0.5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Отпуск в сеть_из сети</vt:lpstr>
      <vt:lpstr>БЭЭ и 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Kerzhetseva_OC</cp:lastModifiedBy>
  <dcterms:created xsi:type="dcterms:W3CDTF">2017-02-27T03:08:46Z</dcterms:created>
  <dcterms:modified xsi:type="dcterms:W3CDTF">2018-02-19T04:04:02Z</dcterms:modified>
</cp:coreProperties>
</file>