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Отпуск эл.энергии" sheetId="2" r:id="rId1"/>
    <sheet name="БЭЭиМ" sheetId="1" r:id="rId2"/>
  </sheets>
  <calcPr calcId="124519"/>
</workbook>
</file>

<file path=xl/calcChain.xml><?xml version="1.0" encoding="utf-8"?>
<calcChain xmlns="http://schemas.openxmlformats.org/spreadsheetml/2006/main">
  <c r="F21" i="2"/>
  <c r="E21"/>
  <c r="D21"/>
  <c r="G20"/>
  <c r="G19"/>
  <c r="G18"/>
  <c r="G17"/>
  <c r="G21" s="1"/>
  <c r="F15"/>
  <c r="E15"/>
  <c r="D15"/>
  <c r="C15"/>
  <c r="G14"/>
  <c r="G13"/>
  <c r="G12"/>
  <c r="G11"/>
  <c r="G10"/>
  <c r="G9"/>
  <c r="G8"/>
  <c r="G7"/>
  <c r="G15" s="1"/>
  <c r="G7" i="1"/>
  <c r="G8"/>
  <c r="G9"/>
  <c r="G10"/>
  <c r="G11"/>
  <c r="G12"/>
  <c r="G13"/>
  <c r="G14"/>
  <c r="C15"/>
  <c r="D15"/>
  <c r="E15"/>
  <c r="F15"/>
  <c r="G15"/>
  <c r="G17"/>
  <c r="G18"/>
  <c r="G19"/>
  <c r="G20"/>
  <c r="D21"/>
  <c r="E21"/>
  <c r="F21"/>
  <c r="G21"/>
  <c r="G22"/>
  <c r="G24"/>
  <c r="D25"/>
  <c r="E25"/>
  <c r="F25"/>
  <c r="G25"/>
  <c r="G27"/>
</calcChain>
</file>

<file path=xl/sharedStrings.xml><?xml version="1.0" encoding="utf-8"?>
<sst xmlns="http://schemas.openxmlformats.org/spreadsheetml/2006/main" count="137" uniqueCount="37">
  <si>
    <t>-</t>
  </si>
  <si>
    <t>Технологический расход (суммарный сальдированный переток электроэнергии)</t>
  </si>
  <si>
    <t>Фактическая расчетная мощность приема в сеть ССК, МВт:</t>
  </si>
  <si>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</si>
  <si>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</si>
  <si>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</si>
  <si>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1.3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</si>
  <si>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</si>
  <si>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1.2</t>
  </si>
  <si>
    <t>Итого</t>
  </si>
  <si>
    <t>В сети ООО "КЭнК" Филиал "Энергосеть г.Новокузнецк"</t>
  </si>
  <si>
    <t>В сети ООО "СТС"</t>
  </si>
  <si>
    <t xml:space="preserve">В сети ОАО "РЖД"   </t>
  </si>
  <si>
    <t>В сети филиала ПАО"МРСК Сибири"-"Кузбассэнерго-РЭС"</t>
  </si>
  <si>
    <t>Отпуск электроэнергии из сети ООО"Горэлектросеть"</t>
  </si>
  <si>
    <t>Из сети ООО "КЭнК" Филиал "Энергосеть г.Новокузнецк"</t>
  </si>
  <si>
    <t>Из сети ООО "Центральная ТЭЦ"</t>
  </si>
  <si>
    <t>Из сети ОАО "РЖД"</t>
  </si>
  <si>
    <t xml:space="preserve">Из сети ООО "ЭнергоПаритет" </t>
  </si>
  <si>
    <t>Из сети ТСО "Сибирь"</t>
  </si>
  <si>
    <t>Из сети ООО "СТС"</t>
  </si>
  <si>
    <t>Из сети ООО "ЕвразЭнергоТранс"</t>
  </si>
  <si>
    <t>Из сети филиала ПАО"МРСК Сибири"-"Кузбассэнерго-РЭС"</t>
  </si>
  <si>
    <t>Отпуск электроэнергии в сеть ООО "Горэлектросеть"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</si>
  <si>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</si>
  <si>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</si>
  <si>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</si>
  <si>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</si>
  <si>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</si>
  <si>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</si>
  <si>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</si>
  <si>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</si>
  <si>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</si>
  <si>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о балансе электрической энергии и мощности (план 2018 г.)</t>
  </si>
  <si>
    <t>ИНФОРМАЦИЯ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</si>
  <si>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(план 2018 г.)</t>
  </si>
  <si>
    <t>1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</si>
</sst>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164" formatCode="0.0%"/>
    <numFmt numFmtId="165" formatCode="_(* #,##0.00_);_(* \(#,##0.00\);_(* &quot;-&quot;??_);_(@_)"/>
    <numFmt numFmtId="166" formatCode="#,##0_р_."/>
  </numFmts>
  <fonts count="1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41" fontId="4" fillId="0" borderId="1" xfId="0" applyNumberFormat="1" applyFont="1" applyBorder="1" applyAlignment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/>
    <xf numFmtId="41" fontId="4" fillId="0" borderId="5" xfId="0" applyNumberFormat="1" applyFont="1" applyBorder="1" applyAlignment="1">
      <alignment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3" fillId="0" borderId="5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left" indent="2"/>
    </xf>
    <xf numFmtId="16" fontId="3" fillId="0" borderId="10" xfId="0" applyNumberFormat="1" applyFont="1" applyFill="1" applyBorder="1" applyAlignment="1">
      <alignment horizontal="center"/>
    </xf>
    <xf numFmtId="166" fontId="4" fillId="0" borderId="11" xfId="1" applyNumberFormat="1" applyFont="1" applyFill="1" applyBorder="1" applyAlignment="1">
      <alignment vertical="center"/>
    </xf>
    <xf numFmtId="166" fontId="3" fillId="0" borderId="12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16" fontId="3" fillId="0" borderId="15" xfId="0" applyNumberFormat="1" applyFont="1" applyFill="1" applyBorder="1" applyAlignment="1">
      <alignment horizontal="center"/>
    </xf>
    <xf numFmtId="41" fontId="4" fillId="0" borderId="16" xfId="1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9" xfId="0" applyNumberFormat="1" applyFont="1" applyFill="1" applyBorder="1" applyAlignment="1">
      <alignment horizontal="center" vertical="center"/>
    </xf>
    <xf numFmtId="0" fontId="4" fillId="0" borderId="20" xfId="0" applyFont="1" applyFill="1" applyBorder="1"/>
    <xf numFmtId="49" fontId="4" fillId="0" borderId="15" xfId="0" applyNumberFormat="1" applyFont="1" applyFill="1" applyBorder="1" applyAlignment="1">
      <alignment horizontal="center" vertical="center"/>
    </xf>
    <xf numFmtId="41" fontId="4" fillId="0" borderId="21" xfId="1" applyNumberFormat="1" applyFont="1" applyFill="1" applyBorder="1" applyAlignment="1">
      <alignment vertical="center"/>
    </xf>
    <xf numFmtId="41" fontId="3" fillId="0" borderId="6" xfId="1" applyNumberFormat="1" applyFont="1" applyFill="1" applyBorder="1" applyAlignment="1">
      <alignment horizontal="right" vertical="center"/>
    </xf>
    <xf numFmtId="41" fontId="3" fillId="0" borderId="7" xfId="1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center" vertical="center"/>
    </xf>
    <xf numFmtId="41" fontId="4" fillId="0" borderId="23" xfId="1" applyNumberFormat="1" applyFont="1" applyFill="1" applyBorder="1" applyAlignment="1">
      <alignment vertical="center"/>
    </xf>
    <xf numFmtId="41" fontId="4" fillId="0" borderId="24" xfId="1" applyNumberFormat="1" applyFont="1" applyFill="1" applyBorder="1" applyAlignment="1">
      <alignment vertical="center"/>
    </xf>
    <xf numFmtId="41" fontId="4" fillId="0" borderId="25" xfId="1" applyNumberFormat="1" applyFont="1" applyFill="1" applyBorder="1" applyAlignment="1">
      <alignment vertical="center"/>
    </xf>
    <xf numFmtId="41" fontId="3" fillId="0" borderId="26" xfId="1" applyNumberFormat="1" applyFont="1" applyBorder="1" applyAlignment="1">
      <alignment horizontal="center" vertical="center"/>
    </xf>
    <xf numFmtId="0" fontId="4" fillId="0" borderId="27" xfId="0" applyFont="1" applyFill="1" applyBorder="1"/>
    <xf numFmtId="0" fontId="4" fillId="0" borderId="28" xfId="0" applyFont="1" applyFill="1" applyBorder="1" applyAlignment="1">
      <alignment horizontal="center"/>
    </xf>
    <xf numFmtId="41" fontId="3" fillId="2" borderId="11" xfId="0" applyNumberFormat="1" applyFont="1" applyFill="1" applyBorder="1" applyAlignment="1">
      <alignment horizontal="right" vertical="center"/>
    </xf>
    <xf numFmtId="41" fontId="3" fillId="2" borderId="12" xfId="1" applyNumberFormat="1" applyFont="1" applyFill="1" applyBorder="1" applyAlignment="1">
      <alignment horizontal="center" vertical="center"/>
    </xf>
    <xf numFmtId="41" fontId="3" fillId="0" borderId="13" xfId="1" applyNumberFormat="1" applyFont="1" applyFill="1" applyBorder="1" applyAlignment="1">
      <alignment horizontal="right" vertical="center"/>
    </xf>
    <xf numFmtId="41" fontId="3" fillId="0" borderId="14" xfId="1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41" fontId="3" fillId="0" borderId="11" xfId="0" applyNumberFormat="1" applyFont="1" applyFill="1" applyBorder="1" applyAlignment="1">
      <alignment horizontal="right" vertical="center"/>
    </xf>
    <xf numFmtId="41" fontId="3" fillId="0" borderId="12" xfId="1" applyNumberFormat="1" applyFont="1" applyBorder="1" applyAlignment="1">
      <alignment horizontal="center" vertical="center"/>
    </xf>
    <xf numFmtId="41" fontId="3" fillId="0" borderId="13" xfId="1" applyNumberFormat="1" applyFont="1" applyFill="1" applyBorder="1" applyAlignment="1">
      <alignment vertical="center"/>
    </xf>
    <xf numFmtId="41" fontId="3" fillId="0" borderId="13" xfId="1" applyNumberFormat="1" applyFont="1" applyBorder="1" applyAlignment="1">
      <alignment horizontal="center" vertical="center"/>
    </xf>
    <xf numFmtId="41" fontId="3" fillId="0" borderId="12" xfId="1" applyNumberFormat="1" applyFont="1" applyFill="1" applyBorder="1" applyAlignment="1">
      <alignment horizontal="center" vertical="center"/>
    </xf>
    <xf numFmtId="41" fontId="3" fillId="0" borderId="29" xfId="0" applyNumberFormat="1" applyFont="1" applyBorder="1" applyAlignment="1">
      <alignment vertical="center"/>
    </xf>
    <xf numFmtId="41" fontId="3" fillId="0" borderId="12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0" fontId="4" fillId="0" borderId="9" xfId="0" applyFont="1" applyFill="1" applyBorder="1"/>
    <xf numFmtId="0" fontId="4" fillId="0" borderId="15" xfId="0" applyFont="1" applyFill="1" applyBorder="1" applyAlignment="1">
      <alignment horizontal="center"/>
    </xf>
    <xf numFmtId="41" fontId="4" fillId="0" borderId="30" xfId="1" applyNumberFormat="1" applyFont="1" applyFill="1" applyBorder="1" applyAlignment="1">
      <alignment vertical="center"/>
    </xf>
    <xf numFmtId="41" fontId="4" fillId="0" borderId="2" xfId="1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41" fontId="3" fillId="0" borderId="11" xfId="1" applyNumberFormat="1" applyFont="1" applyFill="1" applyBorder="1" applyAlignment="1">
      <alignment horizontal="right" vertical="center"/>
    </xf>
    <xf numFmtId="41" fontId="3" fillId="0" borderId="13" xfId="1" applyNumberFormat="1" applyFont="1" applyFill="1" applyBorder="1" applyAlignment="1">
      <alignment horizontal="center" vertical="center"/>
    </xf>
    <xf numFmtId="41" fontId="3" fillId="0" borderId="14" xfId="1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1" applyNumberFormat="1" applyFont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14" xfId="1" applyNumberFormat="1" applyFont="1" applyFill="1" applyBorder="1" applyAlignment="1">
      <alignment vertical="center"/>
    </xf>
    <xf numFmtId="41" fontId="3" fillId="2" borderId="14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3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4" fillId="0" borderId="38" xfId="0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9" fillId="0" borderId="0" xfId="0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4" fillId="0" borderId="42" xfId="0" applyFont="1" applyFill="1" applyBorder="1" applyAlignment="1">
      <alignment horizontal="center" vertical="top" shrinkToFit="1"/>
    </xf>
    <xf numFmtId="0" fontId="4" fillId="0" borderId="36" xfId="0" applyFont="1" applyFill="1" applyBorder="1" applyAlignment="1">
      <alignment horizontal="center" vertical="top" shrinkToFit="1"/>
    </xf>
    <xf numFmtId="0" fontId="4" fillId="0" borderId="41" xfId="0" applyFont="1" applyFill="1" applyBorder="1" applyAlignment="1">
      <alignment horizontal="center" vertical="top" shrinkToFit="1"/>
    </xf>
    <xf numFmtId="0" fontId="4" fillId="0" borderId="35" xfId="0" applyFont="1" applyFill="1" applyBorder="1" applyAlignment="1">
      <alignment horizontal="center" vertical="top" shrinkToFit="1"/>
    </xf>
    <xf numFmtId="0" fontId="9" fillId="0" borderId="0" xfId="0" applyFont="1" applyFill="1" applyAlignment="1">
      <alignment horizontal="left" wrapText="1"/>
    </xf>
    <xf numFmtId="41" fontId="3" fillId="0" borderId="4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showGridLines="0" tabSelected="1" workbookViewId="0"/>
  </sheetViews>
  <sheetFormatPr defaultRowHeight="12.75"/>
  <cols>
    <col min="1" max="1" width="10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>
      <c r="A1" s="101" t="s">
        <v>34</v>
      </c>
      <c r="C1" s="89"/>
      <c r="D1" s="89"/>
      <c r="F1" s="100"/>
      <c r="G1" s="99"/>
    </row>
    <row r="2" spans="1:7" s="94" customFormat="1" ht="57" customHeight="1">
      <c r="A2" s="106" t="s">
        <v>35</v>
      </c>
      <c r="B2" s="106"/>
      <c r="C2" s="106"/>
      <c r="D2" s="106"/>
      <c r="E2" s="106"/>
      <c r="F2" s="106"/>
      <c r="G2" s="106"/>
    </row>
    <row r="3" spans="1:7" ht="16.5" thickBot="1">
      <c r="A3" s="93"/>
      <c r="B3" s="92"/>
      <c r="C3" s="91"/>
      <c r="D3" s="91"/>
      <c r="E3" s="90"/>
      <c r="F3" s="89"/>
      <c r="G3" s="88"/>
    </row>
    <row r="4" spans="1:7" s="79" customFormat="1" ht="15.75">
      <c r="A4" s="102" t="s">
        <v>32</v>
      </c>
      <c r="B4" s="104" t="s">
        <v>31</v>
      </c>
      <c r="C4" s="87" t="s">
        <v>30</v>
      </c>
      <c r="D4" s="86" t="s">
        <v>29</v>
      </c>
      <c r="E4" s="86" t="s">
        <v>28</v>
      </c>
      <c r="F4" s="85" t="s">
        <v>27</v>
      </c>
      <c r="G4" s="84" t="s">
        <v>26</v>
      </c>
    </row>
    <row r="5" spans="1:7" s="79" customFormat="1" ht="16.5" thickBot="1">
      <c r="A5" s="103"/>
      <c r="B5" s="105"/>
      <c r="C5" s="83" t="s">
        <v>25</v>
      </c>
      <c r="D5" s="82" t="s">
        <v>25</v>
      </c>
      <c r="E5" s="82" t="s">
        <v>25</v>
      </c>
      <c r="F5" s="81" t="s">
        <v>25</v>
      </c>
      <c r="G5" s="80" t="s">
        <v>25</v>
      </c>
    </row>
    <row r="6" spans="1:7" s="2" customFormat="1" ht="15.75">
      <c r="A6" s="78" t="s">
        <v>36</v>
      </c>
      <c r="B6" s="57" t="s">
        <v>23</v>
      </c>
      <c r="C6" s="77"/>
      <c r="D6" s="76"/>
      <c r="E6" s="76"/>
      <c r="F6" s="75"/>
      <c r="G6" s="74"/>
    </row>
    <row r="7" spans="1:7" s="2" customFormat="1" ht="15.75">
      <c r="A7" s="68"/>
      <c r="B7" s="19" t="s">
        <v>22</v>
      </c>
      <c r="C7" s="73">
        <v>566089.88399999996</v>
      </c>
      <c r="D7" s="50">
        <v>211666.671</v>
      </c>
      <c r="E7" s="50">
        <v>4339.4399999999996</v>
      </c>
      <c r="F7" s="69" t="s">
        <v>0</v>
      </c>
      <c r="G7" s="65">
        <f t="shared" ref="G7:G14" si="0">SUM(C7:F7)</f>
        <v>782095.99499999988</v>
      </c>
    </row>
    <row r="8" spans="1:7" s="2" customFormat="1" ht="15.75">
      <c r="A8" s="68"/>
      <c r="B8" s="19" t="s">
        <v>21</v>
      </c>
      <c r="C8" s="72">
        <v>97216.06</v>
      </c>
      <c r="D8" s="66"/>
      <c r="E8" s="50">
        <v>8043.9489999999996</v>
      </c>
      <c r="F8" s="69" t="s">
        <v>0</v>
      </c>
      <c r="G8" s="65">
        <f t="shared" si="0"/>
        <v>105260.00899999999</v>
      </c>
    </row>
    <row r="9" spans="1:7" s="2" customFormat="1" ht="15.75">
      <c r="A9" s="68"/>
      <c r="B9" s="19" t="s">
        <v>20</v>
      </c>
      <c r="C9" s="46" t="s">
        <v>0</v>
      </c>
      <c r="D9" s="71">
        <v>92857.173999999999</v>
      </c>
      <c r="E9" s="51" t="s">
        <v>0</v>
      </c>
      <c r="F9" s="69" t="s">
        <v>0</v>
      </c>
      <c r="G9" s="65">
        <f t="shared" si="0"/>
        <v>92857.173999999999</v>
      </c>
    </row>
    <row r="10" spans="1:7" s="2" customFormat="1" ht="15.75">
      <c r="A10" s="68"/>
      <c r="B10" s="19" t="s">
        <v>19</v>
      </c>
      <c r="C10" s="46" t="s">
        <v>0</v>
      </c>
      <c r="D10" s="66" t="s">
        <v>0</v>
      </c>
      <c r="E10" s="70">
        <v>3927.4960000000001</v>
      </c>
      <c r="F10" s="69" t="s">
        <v>0</v>
      </c>
      <c r="G10" s="65">
        <f t="shared" si="0"/>
        <v>3927.4960000000001</v>
      </c>
    </row>
    <row r="11" spans="1:7" s="2" customFormat="1" ht="15.75">
      <c r="A11" s="68"/>
      <c r="B11" s="19" t="s">
        <v>18</v>
      </c>
      <c r="C11" s="46" t="s">
        <v>0</v>
      </c>
      <c r="D11" s="45">
        <v>8.65</v>
      </c>
      <c r="E11" s="51" t="s">
        <v>0</v>
      </c>
      <c r="F11" s="69" t="s">
        <v>0</v>
      </c>
      <c r="G11" s="65">
        <f t="shared" si="0"/>
        <v>8.65</v>
      </c>
    </row>
    <row r="12" spans="1:7" s="2" customFormat="1" ht="15.75">
      <c r="A12" s="68"/>
      <c r="B12" s="19" t="s">
        <v>17</v>
      </c>
      <c r="C12" s="46" t="s">
        <v>0</v>
      </c>
      <c r="D12" s="66" t="s">
        <v>0</v>
      </c>
      <c r="E12" s="50">
        <v>155.71799999999999</v>
      </c>
      <c r="F12" s="69" t="s">
        <v>0</v>
      </c>
      <c r="G12" s="65">
        <f t="shared" si="0"/>
        <v>155.71799999999999</v>
      </c>
    </row>
    <row r="13" spans="1:7" s="2" customFormat="1" ht="15.75">
      <c r="A13" s="68"/>
      <c r="B13" s="19" t="s">
        <v>16</v>
      </c>
      <c r="C13" s="46">
        <v>39037.256000000001</v>
      </c>
      <c r="D13" s="66" t="s">
        <v>0</v>
      </c>
      <c r="E13" s="66" t="s">
        <v>0</v>
      </c>
      <c r="F13" s="52" t="s">
        <v>0</v>
      </c>
      <c r="G13" s="65">
        <f t="shared" si="0"/>
        <v>39037.256000000001</v>
      </c>
    </row>
    <row r="14" spans="1:7" s="2" customFormat="1" ht="15.75">
      <c r="A14" s="68"/>
      <c r="B14" s="19" t="s">
        <v>15</v>
      </c>
      <c r="C14" s="67" t="s">
        <v>0</v>
      </c>
      <c r="D14" s="66" t="s">
        <v>0</v>
      </c>
      <c r="E14" s="50">
        <v>4908.9089999999997</v>
      </c>
      <c r="F14" s="52" t="s">
        <v>0</v>
      </c>
      <c r="G14" s="65">
        <f t="shared" si="0"/>
        <v>4908.9089999999997</v>
      </c>
    </row>
    <row r="15" spans="1:7" s="2" customFormat="1" ht="16.5" thickBot="1">
      <c r="A15" s="64"/>
      <c r="B15" s="63" t="s">
        <v>9</v>
      </c>
      <c r="C15" s="62">
        <f>SUM(C7:C14)</f>
        <v>702343.2</v>
      </c>
      <c r="D15" s="61">
        <f>SUM(D7:D14)</f>
        <v>304532.495</v>
      </c>
      <c r="E15" s="61">
        <f>SUM(E7:E14)</f>
        <v>21375.511999999999</v>
      </c>
      <c r="F15" s="60">
        <f>SUM(F7:F14)</f>
        <v>0</v>
      </c>
      <c r="G15" s="59">
        <f>SUM(G7:G14)</f>
        <v>1028251.2069999999</v>
      </c>
    </row>
    <row r="16" spans="1:7" s="2" customFormat="1" ht="15.75">
      <c r="A16" s="58">
        <v>2</v>
      </c>
      <c r="B16" s="57" t="s">
        <v>14</v>
      </c>
      <c r="C16" s="56"/>
      <c r="D16" s="55"/>
      <c r="E16" s="55"/>
      <c r="F16" s="54"/>
      <c r="G16" s="53"/>
    </row>
    <row r="17" spans="1:7" s="2" customFormat="1" ht="15.75">
      <c r="A17" s="47"/>
      <c r="B17" s="19" t="s">
        <v>13</v>
      </c>
      <c r="C17" s="46" t="s">
        <v>0</v>
      </c>
      <c r="D17" s="45">
        <v>3665.8580000000002</v>
      </c>
      <c r="E17" s="50">
        <v>3152.0749999999998</v>
      </c>
      <c r="F17" s="52" t="s">
        <v>0</v>
      </c>
      <c r="G17" s="48">
        <f>E17+D17</f>
        <v>6817.933</v>
      </c>
    </row>
    <row r="18" spans="1:7" s="2" customFormat="1" ht="15.75">
      <c r="A18" s="47"/>
      <c r="B18" s="19" t="s">
        <v>12</v>
      </c>
      <c r="C18" s="46" t="s">
        <v>0</v>
      </c>
      <c r="D18" s="51" t="s">
        <v>0</v>
      </c>
      <c r="E18" s="50">
        <v>4142.5429999999997</v>
      </c>
      <c r="F18" s="49" t="s">
        <v>0</v>
      </c>
      <c r="G18" s="48">
        <f>E18</f>
        <v>4142.5429999999997</v>
      </c>
    </row>
    <row r="19" spans="1:7" s="2" customFormat="1" ht="15.75">
      <c r="A19" s="47"/>
      <c r="B19" s="19" t="s">
        <v>11</v>
      </c>
      <c r="C19" s="46" t="s">
        <v>0</v>
      </c>
      <c r="D19" s="51" t="s">
        <v>0</v>
      </c>
      <c r="E19" s="50">
        <v>397.9</v>
      </c>
      <c r="F19" s="49" t="s">
        <v>0</v>
      </c>
      <c r="G19" s="48">
        <f>E19</f>
        <v>397.9</v>
      </c>
    </row>
    <row r="20" spans="1:7" s="2" customFormat="1" ht="15.75">
      <c r="A20" s="47"/>
      <c r="B20" s="19" t="s">
        <v>10</v>
      </c>
      <c r="C20" s="46"/>
      <c r="D20" s="45">
        <v>513.23900000000003</v>
      </c>
      <c r="E20" s="45">
        <v>237408.033</v>
      </c>
      <c r="F20" s="44" t="s">
        <v>0</v>
      </c>
      <c r="G20" s="43">
        <f>E20+D20</f>
        <v>237921.272</v>
      </c>
    </row>
    <row r="21" spans="1:7" s="2" customFormat="1" ht="16.5" thickBot="1">
      <c r="A21" s="64"/>
      <c r="B21" s="63" t="s">
        <v>9</v>
      </c>
      <c r="C21" s="107" t="s">
        <v>0</v>
      </c>
      <c r="D21" s="61">
        <f>SUM(D17:D20)</f>
        <v>4179.0969999999998</v>
      </c>
      <c r="E21" s="61">
        <f>SUM(E17:E20)</f>
        <v>245100.55100000001</v>
      </c>
      <c r="F21" s="60">
        <f>SUM(F17:F20)</f>
        <v>0</v>
      </c>
      <c r="G21" s="59">
        <f>SUM(G17:G20)</f>
        <v>249279.64799999999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showGridLines="0" workbookViewId="0">
      <selection activeCell="E10" sqref="E10"/>
    </sheetView>
  </sheetViews>
  <sheetFormatPr defaultRowHeight="12.75"/>
  <cols>
    <col min="1" max="1" width="10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>
      <c r="A1" s="93"/>
      <c r="B1" s="101" t="s">
        <v>34</v>
      </c>
      <c r="C1" s="89"/>
      <c r="D1" s="89"/>
      <c r="F1" s="100"/>
      <c r="G1" s="99"/>
    </row>
    <row r="2" spans="1:7" s="94" customFormat="1" ht="19.5">
      <c r="A2" s="98"/>
      <c r="B2" s="98" t="s">
        <v>33</v>
      </c>
      <c r="C2" s="97"/>
      <c r="D2" s="97"/>
      <c r="F2" s="96"/>
      <c r="G2" s="95"/>
    </row>
    <row r="3" spans="1:7" ht="16.5" thickBot="1">
      <c r="A3" s="93"/>
      <c r="B3" s="92"/>
      <c r="C3" s="91"/>
      <c r="D3" s="91"/>
      <c r="E3" s="90"/>
      <c r="F3" s="89"/>
      <c r="G3" s="88"/>
    </row>
    <row r="4" spans="1:7" s="79" customFormat="1" ht="15.75">
      <c r="A4" s="102" t="s">
        <v>32</v>
      </c>
      <c r="B4" s="104" t="s">
        <v>31</v>
      </c>
      <c r="C4" s="87" t="s">
        <v>30</v>
      </c>
      <c r="D4" s="86" t="s">
        <v>29</v>
      </c>
      <c r="E4" s="86" t="s">
        <v>28</v>
      </c>
      <c r="F4" s="85" t="s">
        <v>27</v>
      </c>
      <c r="G4" s="84" t="s">
        <v>26</v>
      </c>
    </row>
    <row r="5" spans="1:7" s="79" customFormat="1" ht="16.5" thickBot="1">
      <c r="A5" s="103"/>
      <c r="B5" s="105"/>
      <c r="C5" s="83" t="s">
        <v>25</v>
      </c>
      <c r="D5" s="82" t="s">
        <v>25</v>
      </c>
      <c r="E5" s="82" t="s">
        <v>25</v>
      </c>
      <c r="F5" s="81" t="s">
        <v>25</v>
      </c>
      <c r="G5" s="80" t="s">
        <v>25</v>
      </c>
    </row>
    <row r="6" spans="1:7" s="2" customFormat="1" ht="15.75">
      <c r="A6" s="78" t="s">
        <v>24</v>
      </c>
      <c r="B6" s="57" t="s">
        <v>23</v>
      </c>
      <c r="C6" s="77"/>
      <c r="D6" s="76"/>
      <c r="E6" s="76"/>
      <c r="F6" s="75"/>
      <c r="G6" s="74"/>
    </row>
    <row r="7" spans="1:7" s="2" customFormat="1" ht="15.75">
      <c r="A7" s="68"/>
      <c r="B7" s="19" t="s">
        <v>22</v>
      </c>
      <c r="C7" s="73">
        <v>566089.88399999996</v>
      </c>
      <c r="D7" s="50">
        <v>211666.671</v>
      </c>
      <c r="E7" s="50">
        <v>4339.4399999999996</v>
      </c>
      <c r="F7" s="69" t="s">
        <v>0</v>
      </c>
      <c r="G7" s="65">
        <f t="shared" ref="G7:G14" si="0">SUM(C7:F7)</f>
        <v>782095.99499999988</v>
      </c>
    </row>
    <row r="8" spans="1:7" s="2" customFormat="1" ht="15.75">
      <c r="A8" s="68"/>
      <c r="B8" s="19" t="s">
        <v>21</v>
      </c>
      <c r="C8" s="72">
        <v>97216.06</v>
      </c>
      <c r="D8" s="66"/>
      <c r="E8" s="50">
        <v>8043.9489999999996</v>
      </c>
      <c r="F8" s="69" t="s">
        <v>0</v>
      </c>
      <c r="G8" s="65">
        <f t="shared" si="0"/>
        <v>105260.00899999999</v>
      </c>
    </row>
    <row r="9" spans="1:7" s="2" customFormat="1" ht="15.75">
      <c r="A9" s="68"/>
      <c r="B9" s="19" t="s">
        <v>20</v>
      </c>
      <c r="C9" s="46" t="s">
        <v>0</v>
      </c>
      <c r="D9" s="71">
        <v>92857.173999999999</v>
      </c>
      <c r="E9" s="51" t="s">
        <v>0</v>
      </c>
      <c r="F9" s="69" t="s">
        <v>0</v>
      </c>
      <c r="G9" s="65">
        <f t="shared" si="0"/>
        <v>92857.173999999999</v>
      </c>
    </row>
    <row r="10" spans="1:7" s="2" customFormat="1" ht="15.75">
      <c r="A10" s="68"/>
      <c r="B10" s="19" t="s">
        <v>19</v>
      </c>
      <c r="C10" s="46" t="s">
        <v>0</v>
      </c>
      <c r="D10" s="66" t="s">
        <v>0</v>
      </c>
      <c r="E10" s="70">
        <v>3927.4960000000001</v>
      </c>
      <c r="F10" s="69" t="s">
        <v>0</v>
      </c>
      <c r="G10" s="65">
        <f t="shared" si="0"/>
        <v>3927.4960000000001</v>
      </c>
    </row>
    <row r="11" spans="1:7" s="2" customFormat="1" ht="15.75">
      <c r="A11" s="68"/>
      <c r="B11" s="19" t="s">
        <v>18</v>
      </c>
      <c r="C11" s="46" t="s">
        <v>0</v>
      </c>
      <c r="D11" s="45">
        <v>8.65</v>
      </c>
      <c r="E11" s="51" t="s">
        <v>0</v>
      </c>
      <c r="F11" s="69" t="s">
        <v>0</v>
      </c>
      <c r="G11" s="65">
        <f t="shared" si="0"/>
        <v>8.65</v>
      </c>
    </row>
    <row r="12" spans="1:7" s="2" customFormat="1" ht="15.75">
      <c r="A12" s="68"/>
      <c r="B12" s="19" t="s">
        <v>17</v>
      </c>
      <c r="C12" s="46" t="s">
        <v>0</v>
      </c>
      <c r="D12" s="66" t="s">
        <v>0</v>
      </c>
      <c r="E12" s="50">
        <v>155.71799999999999</v>
      </c>
      <c r="F12" s="69" t="s">
        <v>0</v>
      </c>
      <c r="G12" s="65">
        <f t="shared" si="0"/>
        <v>155.71799999999999</v>
      </c>
    </row>
    <row r="13" spans="1:7" s="2" customFormat="1" ht="15.75">
      <c r="A13" s="68"/>
      <c r="B13" s="19" t="s">
        <v>16</v>
      </c>
      <c r="C13" s="46">
        <v>39037.256000000001</v>
      </c>
      <c r="D13" s="66" t="s">
        <v>0</v>
      </c>
      <c r="E13" s="66" t="s">
        <v>0</v>
      </c>
      <c r="F13" s="52" t="s">
        <v>0</v>
      </c>
      <c r="G13" s="65">
        <f t="shared" si="0"/>
        <v>39037.256000000001</v>
      </c>
    </row>
    <row r="14" spans="1:7" s="2" customFormat="1" ht="15.75">
      <c r="A14" s="68"/>
      <c r="B14" s="19" t="s">
        <v>15</v>
      </c>
      <c r="C14" s="67" t="s">
        <v>0</v>
      </c>
      <c r="D14" s="66" t="s">
        <v>0</v>
      </c>
      <c r="E14" s="50">
        <v>4908.9089999999997</v>
      </c>
      <c r="F14" s="52" t="s">
        <v>0</v>
      </c>
      <c r="G14" s="65">
        <f t="shared" si="0"/>
        <v>4908.9089999999997</v>
      </c>
    </row>
    <row r="15" spans="1:7" s="2" customFormat="1" ht="16.5" thickBot="1">
      <c r="A15" s="64"/>
      <c r="B15" s="63" t="s">
        <v>9</v>
      </c>
      <c r="C15" s="62">
        <f>SUM(C7:C14)</f>
        <v>702343.2</v>
      </c>
      <c r="D15" s="61">
        <f>SUM(D7:D14)</f>
        <v>304532.495</v>
      </c>
      <c r="E15" s="61">
        <f>SUM(E7:E14)</f>
        <v>21375.511999999999</v>
      </c>
      <c r="F15" s="60">
        <f>SUM(F7:F14)</f>
        <v>0</v>
      </c>
      <c r="G15" s="59">
        <f>SUM(G7:G14)</f>
        <v>1028251.2069999999</v>
      </c>
    </row>
    <row r="16" spans="1:7" s="2" customFormat="1" ht="15.75">
      <c r="A16" s="58"/>
      <c r="B16" s="57" t="s">
        <v>14</v>
      </c>
      <c r="C16" s="56"/>
      <c r="D16" s="55"/>
      <c r="E16" s="55"/>
      <c r="F16" s="54"/>
      <c r="G16" s="53"/>
    </row>
    <row r="17" spans="1:7" s="2" customFormat="1" ht="15.75">
      <c r="A17" s="47"/>
      <c r="B17" s="19" t="s">
        <v>13</v>
      </c>
      <c r="C17" s="46" t="s">
        <v>0</v>
      </c>
      <c r="D17" s="45">
        <v>3665.8580000000002</v>
      </c>
      <c r="E17" s="50">
        <v>3152.0749999999998</v>
      </c>
      <c r="F17" s="52" t="s">
        <v>0</v>
      </c>
      <c r="G17" s="48">
        <f>E17+D17</f>
        <v>6817.933</v>
      </c>
    </row>
    <row r="18" spans="1:7" s="2" customFormat="1" ht="15.75">
      <c r="A18" s="47"/>
      <c r="B18" s="19" t="s">
        <v>12</v>
      </c>
      <c r="C18" s="46" t="s">
        <v>0</v>
      </c>
      <c r="D18" s="51" t="s">
        <v>0</v>
      </c>
      <c r="E18" s="50">
        <v>4142.5429999999997</v>
      </c>
      <c r="F18" s="49" t="s">
        <v>0</v>
      </c>
      <c r="G18" s="48">
        <f>E18</f>
        <v>4142.5429999999997</v>
      </c>
    </row>
    <row r="19" spans="1:7" s="2" customFormat="1" ht="15.75">
      <c r="A19" s="47"/>
      <c r="B19" s="19" t="s">
        <v>11</v>
      </c>
      <c r="C19" s="46" t="s">
        <v>0</v>
      </c>
      <c r="D19" s="51" t="s">
        <v>0</v>
      </c>
      <c r="E19" s="50">
        <v>397.9</v>
      </c>
      <c r="F19" s="49" t="s">
        <v>0</v>
      </c>
      <c r="G19" s="48">
        <f>E19</f>
        <v>397.9</v>
      </c>
    </row>
    <row r="20" spans="1:7" s="2" customFormat="1" ht="15.75">
      <c r="A20" s="47"/>
      <c r="B20" s="19" t="s">
        <v>10</v>
      </c>
      <c r="C20" s="46"/>
      <c r="D20" s="45">
        <v>513.23900000000003</v>
      </c>
      <c r="E20" s="45">
        <v>237408.033</v>
      </c>
      <c r="F20" s="44" t="s">
        <v>0</v>
      </c>
      <c r="G20" s="43">
        <f>E20+D20</f>
        <v>237921.272</v>
      </c>
    </row>
    <row r="21" spans="1:7" s="2" customFormat="1" ht="16.5" thickBot="1">
      <c r="A21" s="42"/>
      <c r="B21" s="41" t="s">
        <v>9</v>
      </c>
      <c r="C21" s="40" t="s">
        <v>0</v>
      </c>
      <c r="D21" s="39">
        <f>SUM(D17:D20)</f>
        <v>4179.0969999999998</v>
      </c>
      <c r="E21" s="39">
        <f>SUM(E17:E20)</f>
        <v>245100.55100000001</v>
      </c>
      <c r="F21" s="38">
        <f>SUM(F17:F20)</f>
        <v>0</v>
      </c>
      <c r="G21" s="37">
        <f>SUM(G17:G20)</f>
        <v>249279.64799999999</v>
      </c>
    </row>
    <row r="22" spans="1:7" s="2" customFormat="1" ht="15.75" customHeight="1">
      <c r="A22" s="36" t="s">
        <v>8</v>
      </c>
      <c r="B22" s="35" t="s">
        <v>7</v>
      </c>
      <c r="C22" s="12" t="s">
        <v>0</v>
      </c>
      <c r="D22" s="34">
        <v>20453.849999999999</v>
      </c>
      <c r="E22" s="34">
        <v>107785.38</v>
      </c>
      <c r="F22" s="33">
        <v>498359.087</v>
      </c>
      <c r="G22" s="32">
        <f>D22+E22+F22</f>
        <v>626598.31700000004</v>
      </c>
    </row>
    <row r="23" spans="1:7" s="2" customFormat="1" ht="15.75">
      <c r="A23" s="31" t="s">
        <v>6</v>
      </c>
      <c r="B23" s="30" t="s">
        <v>5</v>
      </c>
      <c r="C23" s="29"/>
      <c r="D23" s="28"/>
      <c r="E23" s="28"/>
      <c r="F23" s="27"/>
      <c r="G23" s="26"/>
    </row>
    <row r="24" spans="1:7" s="2" customFormat="1" ht="15.75">
      <c r="A24" s="25"/>
      <c r="B24" s="19" t="s">
        <v>4</v>
      </c>
      <c r="C24" s="24"/>
      <c r="D24" s="23">
        <v>2517.1889999999999</v>
      </c>
      <c r="E24" s="23">
        <v>67173.881999999998</v>
      </c>
      <c r="F24" s="22">
        <v>82682.171000000002</v>
      </c>
      <c r="G24" s="21">
        <f>D24+E24+F24</f>
        <v>152373.242</v>
      </c>
    </row>
    <row r="25" spans="1:7" s="2" customFormat="1" ht="16.5" thickBot="1">
      <c r="A25" s="20"/>
      <c r="B25" s="19" t="s">
        <v>3</v>
      </c>
      <c r="C25" s="18"/>
      <c r="D25" s="17">
        <f>(D24)/G15</f>
        <v>2.4480292197702229E-3</v>
      </c>
      <c r="E25" s="17">
        <f>(E24)/G15</f>
        <v>6.5328279259680946E-2</v>
      </c>
      <c r="F25" s="16">
        <f>(F24)/G15</f>
        <v>8.0410477942672628E-2</v>
      </c>
      <c r="G25" s="15">
        <f>(G24)/G15</f>
        <v>0.1481867864221238</v>
      </c>
    </row>
    <row r="26" spans="1:7" s="2" customFormat="1" ht="15.75">
      <c r="A26" s="14"/>
      <c r="B26" s="13" t="s">
        <v>2</v>
      </c>
      <c r="C26" s="12" t="s">
        <v>0</v>
      </c>
      <c r="D26" s="11"/>
      <c r="E26" s="11" t="s">
        <v>0</v>
      </c>
      <c r="F26" s="10" t="s">
        <v>0</v>
      </c>
      <c r="G26" s="9">
        <v>172.22300000000001</v>
      </c>
    </row>
    <row r="27" spans="1:7" s="2" customFormat="1" ht="32.25" thickBot="1">
      <c r="A27" s="8"/>
      <c r="B27" s="7" t="s">
        <v>1</v>
      </c>
      <c r="C27" s="6" t="s">
        <v>0</v>
      </c>
      <c r="D27" s="5"/>
      <c r="E27" s="5" t="s">
        <v>0</v>
      </c>
      <c r="F27" s="4" t="s">
        <v>0</v>
      </c>
      <c r="G27" s="3">
        <f>G15-G21</f>
        <v>778971.55899999989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эл.энергии</vt:lpstr>
      <vt:lpstr>БЭЭиМ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2018-02-19T03:22:18Z</dcterms:created>
  <dcterms:modified xsi:type="dcterms:W3CDTF">2018-02-19T04:12:17Z</dcterms:modified>
</cp:coreProperties>
</file>