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980" yWindow="75" windowWidth="14820" windowHeight="12750"/>
  </bookViews>
  <sheets>
    <sheet name="Отпуск в сеть_из сети" sheetId="2" r:id="rId1"/>
    <sheet name="БЭЭиМ" sheetId="3" r:id="rId2"/>
  </sheets>
  <calcPr calcId="144525"/>
</workbook>
</file>

<file path=xl/calcChain.xml><?xml version="1.0" encoding="utf-8"?>
<calcChain xmlns="http://schemas.openxmlformats.org/spreadsheetml/2006/main">
  <c r="G27" i="3" l="1"/>
  <c r="F24" i="3"/>
  <c r="E24" i="3"/>
  <c r="D24" i="3"/>
  <c r="G23" i="3"/>
  <c r="G22" i="3"/>
  <c r="G21" i="3"/>
  <c r="G20" i="3"/>
  <c r="G19" i="3"/>
  <c r="G18" i="3"/>
  <c r="F16" i="3"/>
  <c r="E16" i="3"/>
  <c r="D16" i="3"/>
  <c r="C16" i="3"/>
  <c r="G15" i="3"/>
  <c r="G14" i="3"/>
  <c r="G13" i="3"/>
  <c r="G12" i="3"/>
  <c r="G11" i="3"/>
  <c r="G10" i="3"/>
  <c r="G9" i="3"/>
  <c r="G8" i="3"/>
  <c r="G7" i="3"/>
  <c r="G14" i="2"/>
  <c r="D16" i="2"/>
  <c r="E16" i="2"/>
  <c r="F16" i="2"/>
  <c r="D24" i="2"/>
  <c r="E24" i="2"/>
  <c r="G23" i="2"/>
  <c r="C16" i="2"/>
  <c r="G16" i="3" l="1"/>
  <c r="G24" i="3"/>
  <c r="G30" i="3" s="1"/>
  <c r="G28" i="3"/>
  <c r="G22" i="2"/>
  <c r="G21" i="2"/>
  <c r="G20" i="2"/>
  <c r="G19" i="2"/>
  <c r="G18" i="2"/>
  <c r="G15" i="2"/>
  <c r="G13" i="2"/>
  <c r="G12" i="2"/>
  <c r="G11" i="2"/>
  <c r="G10" i="2"/>
  <c r="G9" i="2"/>
  <c r="G8" i="2"/>
  <c r="G7" i="2"/>
  <c r="G16" i="2" s="1"/>
  <c r="G24" i="2" l="1"/>
</calcChain>
</file>

<file path=xl/sharedStrings.xml><?xml version="1.0" encoding="utf-8"?>
<sst xmlns="http://schemas.openxmlformats.org/spreadsheetml/2006/main" count="151" uniqueCount="42">
  <si>
    <t>№ п/п</t>
  </si>
  <si>
    <t>Группы потребителей</t>
  </si>
  <si>
    <t>Из сети филиала ПАО"МРСК Сибири"-"Кузбассэнерго-РЭС"</t>
  </si>
  <si>
    <t>-</t>
  </si>
  <si>
    <t>Из сети ООО "ЕвразЭнергоТранс"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</si>
  <si>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</si>
  <si>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</si>
  <si>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</si>
  <si>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</si>
  <si>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</si>
  <si>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</si>
  <si>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</si>
  <si>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тыс. кВт*ч</t>
  </si>
  <si>
    <t>ВН</t>
  </si>
  <si>
    <t>СН1</t>
  </si>
  <si>
    <t>СН2</t>
  </si>
  <si>
    <t xml:space="preserve">НН </t>
  </si>
  <si>
    <t xml:space="preserve">Всего </t>
  </si>
  <si>
    <t>Отпуск электроэнергии из сети ООО"Горэлектросеть"</t>
  </si>
  <si>
    <t>Отпуск электроэнергии в сеть ООО "Горэлектросеть"</t>
  </si>
  <si>
    <t>ИНФОРМАЦИЯ</t>
  </si>
  <si>
    <t>Итого</t>
  </si>
  <si>
    <t>1</t>
  </si>
  <si>
    <t>В сети ООО ТСО "Сибирь"</t>
  </si>
  <si>
    <t>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и территориальным сетевым организациям, присоединенным к сетям сетевой организации (факт 2019 г.)</t>
  </si>
  <si>
    <t>Из сети АО "СибПСК"</t>
  </si>
  <si>
    <t>Из сети МКП "Центральная ТЭЦ"</t>
  </si>
  <si>
    <t xml:space="preserve">Из сети ООО "ЭнергоТранзит" </t>
  </si>
  <si>
    <t>В сети АО "СибПСК"</t>
  </si>
  <si>
    <t xml:space="preserve">В сети ООО "ЭнергоТранзит" </t>
  </si>
  <si>
    <t>Отпуск электроэнергии в сеть ООО "Горэлектросеть":</t>
  </si>
  <si>
    <t>Итого:</t>
  </si>
  <si>
    <t>Отпуск электроэнергии из сети ООО"Горэлектросеть":</t>
  </si>
  <si>
    <t>Объем переданной потребителям сетевой организации</t>
  </si>
  <si>
    <t>Фактические потери электроэнергии в сети:</t>
  </si>
  <si>
    <t>в абсолютном выражении, тыс.кВт*ч:</t>
  </si>
  <si>
    <t>в относительном выражении %:</t>
  </si>
  <si>
    <t>Фактическая расчетная мощность приема в сеть ССК, МВт:</t>
  </si>
  <si>
    <t>Технологический расход (Суммарный сальдированный переток электроэнергии):</t>
  </si>
  <si>
    <t>о балансе электрической энергии и мощности (факт 2019 г.)</t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</si>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</sst>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_(* #,##0.00_);_(* \(#,##0.00\);_(* &quot;-&quot;??_);_(@_)"/>
    <numFmt numFmtId="166" formatCode="0.000"/>
    <numFmt numFmtId="168" formatCode="_(* #,##0_);_(* \(#,##0\);_(* &quot;-&quot;??_);_(@_)"/>
  </numFmts>
  <fonts count="13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6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9" fontId="2" fillId="0" borderId="8" xfId="0" applyNumberFormat="1" applyFont="1" applyFill="1" applyBorder="1" applyAlignment="1">
      <alignment horizontal="center"/>
    </xf>
    <xf numFmtId="0" fontId="5" fillId="0" borderId="8" xfId="2" applyFont="1" applyFill="1" applyBorder="1" applyAlignment="1">
      <alignment horizontal="left" indent="2"/>
    </xf>
    <xf numFmtId="0" fontId="6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4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4" fontId="2" fillId="0" borderId="0" xfId="0" applyNumberFormat="1" applyFont="1"/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2" fillId="0" borderId="7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center"/>
    </xf>
    <xf numFmtId="0" fontId="5" fillId="0" borderId="13" xfId="2" applyFont="1" applyFill="1" applyBorder="1" applyAlignment="1">
      <alignment horizontal="left" indent="2"/>
    </xf>
    <xf numFmtId="164" fontId="5" fillId="0" borderId="9" xfId="1" applyNumberFormat="1" applyFont="1" applyFill="1" applyBorder="1" applyAlignment="1">
      <alignment horizontal="right" vertical="center"/>
    </xf>
    <xf numFmtId="164" fontId="5" fillId="0" borderId="9" xfId="0" applyNumberFormat="1" applyFont="1" applyFill="1" applyBorder="1" applyAlignment="1">
      <alignment horizontal="right" vertical="center"/>
    </xf>
    <xf numFmtId="164" fontId="6" fillId="0" borderId="14" xfId="1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64" fontId="6" fillId="0" borderId="10" xfId="1" applyNumberFormat="1" applyFont="1" applyFill="1" applyBorder="1" applyAlignment="1">
      <alignment vertical="center"/>
    </xf>
    <xf numFmtId="164" fontId="5" fillId="0" borderId="10" xfId="1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164" fontId="6" fillId="0" borderId="11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center"/>
    </xf>
    <xf numFmtId="164" fontId="6" fillId="0" borderId="12" xfId="1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164" fontId="5" fillId="0" borderId="15" xfId="0" applyNumberFormat="1" applyFont="1" applyBorder="1" applyAlignment="1">
      <alignment vertical="center"/>
    </xf>
    <xf numFmtId="164" fontId="5" fillId="0" borderId="23" xfId="0" applyNumberFormat="1" applyFont="1" applyBorder="1" applyAlignment="1">
      <alignment vertical="center"/>
    </xf>
    <xf numFmtId="164" fontId="5" fillId="0" borderId="24" xfId="0" applyNumberFormat="1" applyFont="1" applyBorder="1" applyAlignment="1">
      <alignment vertical="center"/>
    </xf>
    <xf numFmtId="164" fontId="5" fillId="0" borderId="22" xfId="0" applyNumberFormat="1" applyFont="1" applyBorder="1" applyAlignment="1">
      <alignment vertical="center"/>
    </xf>
    <xf numFmtId="164" fontId="11" fillId="0" borderId="8" xfId="1" applyNumberFormat="1" applyFont="1" applyFill="1" applyBorder="1" applyAlignment="1">
      <alignment vertical="center"/>
    </xf>
    <xf numFmtId="164" fontId="11" fillId="0" borderId="16" xfId="1" applyNumberFormat="1" applyFont="1" applyFill="1" applyBorder="1" applyAlignment="1">
      <alignment vertical="center"/>
    </xf>
    <xf numFmtId="164" fontId="11" fillId="0" borderId="17" xfId="1" applyNumberFormat="1" applyFont="1" applyFill="1" applyBorder="1" applyAlignment="1">
      <alignment vertical="center"/>
    </xf>
    <xf numFmtId="164" fontId="11" fillId="0" borderId="16" xfId="0" applyNumberFormat="1" applyFont="1" applyFill="1" applyBorder="1" applyAlignment="1">
      <alignment horizontal="right" vertical="center"/>
    </xf>
    <xf numFmtId="164" fontId="11" fillId="0" borderId="16" xfId="1" applyNumberFormat="1" applyFont="1" applyFill="1" applyBorder="1" applyAlignment="1">
      <alignment horizontal="center" vertical="center"/>
    </xf>
    <xf numFmtId="164" fontId="11" fillId="0" borderId="16" xfId="0" applyNumberFormat="1" applyFont="1" applyFill="1" applyBorder="1" applyAlignment="1">
      <alignment horizontal="center" vertical="center"/>
    </xf>
    <xf numFmtId="164" fontId="11" fillId="0" borderId="8" xfId="1" applyNumberFormat="1" applyFont="1" applyBorder="1" applyAlignment="1">
      <alignment horizontal="center" vertical="center"/>
    </xf>
    <xf numFmtId="164" fontId="11" fillId="0" borderId="16" xfId="0" applyNumberFormat="1" applyFont="1" applyFill="1" applyBorder="1" applyAlignment="1">
      <alignment vertical="center"/>
    </xf>
    <xf numFmtId="164" fontId="11" fillId="0" borderId="17" xfId="1" applyNumberFormat="1" applyFont="1" applyBorder="1" applyAlignment="1">
      <alignment horizontal="center" vertical="center"/>
    </xf>
    <xf numFmtId="164" fontId="11" fillId="0" borderId="17" xfId="1" applyNumberFormat="1" applyFont="1" applyBorder="1" applyAlignment="1">
      <alignment vertical="center"/>
    </xf>
    <xf numFmtId="164" fontId="11" fillId="0" borderId="16" xfId="1" applyNumberFormat="1" applyFont="1" applyFill="1" applyBorder="1" applyAlignment="1">
      <alignment horizontal="right" vertical="center"/>
    </xf>
    <xf numFmtId="164" fontId="11" fillId="0" borderId="8" xfId="1" applyNumberFormat="1" applyFont="1" applyBorder="1" applyAlignment="1">
      <alignment horizontal="right" vertical="center"/>
    </xf>
    <xf numFmtId="164" fontId="11" fillId="0" borderId="17" xfId="1" applyNumberFormat="1" applyFont="1" applyFill="1" applyBorder="1" applyAlignment="1">
      <alignment horizontal="center" vertical="center"/>
    </xf>
    <xf numFmtId="164" fontId="11" fillId="0" borderId="8" xfId="1" applyNumberFormat="1" applyFont="1" applyFill="1" applyBorder="1" applyAlignment="1">
      <alignment horizontal="center" vertical="center"/>
    </xf>
    <xf numFmtId="164" fontId="11" fillId="0" borderId="16" xfId="1" applyNumberFormat="1" applyFont="1" applyBorder="1" applyAlignment="1">
      <alignment horizontal="center" vertical="center"/>
    </xf>
    <xf numFmtId="164" fontId="11" fillId="0" borderId="16" xfId="1" applyNumberFormat="1" applyFont="1" applyBorder="1" applyAlignment="1">
      <alignment horizontal="right" vertical="center"/>
    </xf>
    <xf numFmtId="164" fontId="11" fillId="0" borderId="17" xfId="1" applyNumberFormat="1" applyFont="1" applyFill="1" applyBorder="1" applyAlignment="1">
      <alignment horizontal="right" vertical="center"/>
    </xf>
    <xf numFmtId="164" fontId="11" fillId="0" borderId="11" xfId="1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vertical="center" wrapText="1"/>
    </xf>
    <xf numFmtId="0" fontId="2" fillId="0" borderId="0" xfId="0" applyFont="1" applyFill="1"/>
    <xf numFmtId="0" fontId="5" fillId="0" borderId="0" xfId="0" applyFont="1" applyFill="1"/>
    <xf numFmtId="0" fontId="12" fillId="0" borderId="0" xfId="0" applyFont="1" applyFill="1"/>
    <xf numFmtId="0" fontId="6" fillId="0" borderId="0" xfId="0" applyFont="1" applyFill="1"/>
    <xf numFmtId="0" fontId="2" fillId="0" borderId="0" xfId="0" applyFont="1" applyFill="1" applyAlignment="1">
      <alignment horizontal="right"/>
    </xf>
    <xf numFmtId="0" fontId="6" fillId="0" borderId="8" xfId="0" applyFont="1" applyFill="1" applyBorder="1"/>
    <xf numFmtId="164" fontId="5" fillId="0" borderId="26" xfId="1" applyNumberFormat="1" applyFont="1" applyFill="1" applyBorder="1" applyAlignment="1">
      <alignment horizontal="right" vertical="center"/>
    </xf>
    <xf numFmtId="49" fontId="2" fillId="0" borderId="13" xfId="0" applyNumberFormat="1" applyFont="1" applyFill="1" applyBorder="1" applyAlignment="1">
      <alignment horizontal="center"/>
    </xf>
    <xf numFmtId="0" fontId="5" fillId="0" borderId="13" xfId="0" applyFont="1" applyFill="1" applyBorder="1"/>
    <xf numFmtId="0" fontId="6" fillId="0" borderId="8" xfId="0" applyFont="1" applyFill="1" applyBorder="1" applyAlignment="1">
      <alignment horizontal="center"/>
    </xf>
    <xf numFmtId="0" fontId="5" fillId="0" borderId="22" xfId="0" applyFont="1" applyBorder="1" applyAlignment="1">
      <alignment vertical="center"/>
    </xf>
    <xf numFmtId="0" fontId="5" fillId="0" borderId="8" xfId="0" applyFont="1" applyFill="1" applyBorder="1"/>
    <xf numFmtId="164" fontId="5" fillId="2" borderId="9" xfId="0" applyNumberFormat="1" applyFont="1" applyFill="1" applyBorder="1" applyAlignment="1">
      <alignment horizontal="right" vertical="center"/>
    </xf>
    <xf numFmtId="164" fontId="6" fillId="0" borderId="9" xfId="1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horizontal="center"/>
    </xf>
    <xf numFmtId="0" fontId="2" fillId="0" borderId="0" xfId="0" applyFont="1" applyBorder="1"/>
    <xf numFmtId="168" fontId="6" fillId="0" borderId="29" xfId="1" applyNumberFormat="1" applyFont="1" applyFill="1" applyBorder="1" applyAlignment="1">
      <alignment horizontal="center" vertical="center"/>
    </xf>
    <xf numFmtId="16" fontId="2" fillId="0" borderId="8" xfId="0" applyNumberFormat="1" applyFont="1" applyFill="1" applyBorder="1" applyAlignment="1">
      <alignment horizontal="center"/>
    </xf>
    <xf numFmtId="16" fontId="2" fillId="0" borderId="13" xfId="0" applyNumberFormat="1" applyFont="1" applyFill="1" applyBorder="1" applyAlignment="1">
      <alignment horizontal="center"/>
    </xf>
    <xf numFmtId="4" fontId="5" fillId="0" borderId="28" xfId="0" applyNumberFormat="1" applyFont="1" applyFill="1" applyBorder="1" applyAlignment="1">
      <alignment horizontal="right" vertical="center"/>
    </xf>
    <xf numFmtId="0" fontId="6" fillId="0" borderId="6" xfId="0" applyFont="1" applyFill="1" applyBorder="1"/>
    <xf numFmtId="0" fontId="6" fillId="0" borderId="5" xfId="0" applyFont="1" applyBorder="1" applyAlignment="1">
      <alignment vertical="center"/>
    </xf>
    <xf numFmtId="2" fontId="6" fillId="0" borderId="12" xfId="0" applyNumberFormat="1" applyFont="1" applyFill="1" applyBorder="1" applyAlignment="1">
      <alignment horizontal="left" vertical="center" wrapText="1"/>
    </xf>
    <xf numFmtId="4" fontId="6" fillId="0" borderId="11" xfId="0" applyNumberFormat="1" applyFont="1" applyBorder="1" applyAlignment="1">
      <alignment vertical="center"/>
    </xf>
    <xf numFmtId="4" fontId="2" fillId="0" borderId="0" xfId="0" applyNumberFormat="1" applyFont="1"/>
    <xf numFmtId="164" fontId="6" fillId="0" borderId="26" xfId="1" applyNumberFormat="1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6" fillId="0" borderId="31" xfId="0" applyNumberFormat="1" applyFont="1" applyFill="1" applyBorder="1" applyAlignment="1">
      <alignment horizontal="center" vertical="center"/>
    </xf>
    <xf numFmtId="168" fontId="6" fillId="0" borderId="30" xfId="1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vertical="center" wrapText="1"/>
    </xf>
    <xf numFmtId="49" fontId="6" fillId="0" borderId="15" xfId="0" applyNumberFormat="1" applyFont="1" applyFill="1" applyBorder="1" applyAlignment="1">
      <alignment horizontal="center"/>
    </xf>
    <xf numFmtId="0" fontId="6" fillId="0" borderId="15" xfId="0" applyFont="1" applyFill="1" applyBorder="1"/>
    <xf numFmtId="0" fontId="2" fillId="0" borderId="29" xfId="0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center" vertical="top"/>
    </xf>
    <xf numFmtId="0" fontId="5" fillId="0" borderId="27" xfId="0" applyFont="1" applyFill="1" applyBorder="1" applyAlignment="1">
      <alignment horizontal="left" indent="2"/>
    </xf>
    <xf numFmtId="0" fontId="5" fillId="0" borderId="13" xfId="0" applyFont="1" applyFill="1" applyBorder="1" applyAlignment="1">
      <alignment horizontal="left" indent="2"/>
    </xf>
    <xf numFmtId="0" fontId="5" fillId="0" borderId="8" xfId="0" applyFont="1" applyFill="1" applyBorder="1" applyAlignment="1">
      <alignment horizontal="left" indent="2"/>
    </xf>
    <xf numFmtId="0" fontId="5" fillId="0" borderId="10" xfId="0" applyFont="1" applyFill="1" applyBorder="1"/>
    <xf numFmtId="0" fontId="6" fillId="0" borderId="32" xfId="0" applyFont="1" applyFill="1" applyBorder="1" applyAlignment="1">
      <alignment horizontal="center" vertical="top"/>
    </xf>
    <xf numFmtId="0" fontId="6" fillId="0" borderId="33" xfId="0" applyFont="1" applyFill="1" applyBorder="1" applyAlignment="1">
      <alignment horizontal="center" vertical="top"/>
    </xf>
    <xf numFmtId="0" fontId="6" fillId="0" borderId="34" xfId="0" applyFont="1" applyFill="1" applyBorder="1" applyAlignment="1">
      <alignment horizontal="center" vertical="top"/>
    </xf>
    <xf numFmtId="0" fontId="6" fillId="0" borderId="35" xfId="0" applyFont="1" applyFill="1" applyBorder="1" applyAlignment="1">
      <alignment horizontal="center" vertical="top"/>
    </xf>
    <xf numFmtId="0" fontId="6" fillId="0" borderId="36" xfId="0" applyFont="1" applyFill="1" applyBorder="1" applyAlignment="1">
      <alignment horizontal="center" vertical="top"/>
    </xf>
    <xf numFmtId="0" fontId="6" fillId="0" borderId="37" xfId="0" applyFont="1" applyFill="1" applyBorder="1" applyAlignment="1">
      <alignment horizontal="center" vertical="top"/>
    </xf>
    <xf numFmtId="0" fontId="2" fillId="0" borderId="38" xfId="0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0" fontId="2" fillId="0" borderId="40" xfId="0" applyFont="1" applyFill="1" applyBorder="1" applyAlignment="1">
      <alignment vertical="center"/>
    </xf>
    <xf numFmtId="164" fontId="5" fillId="0" borderId="41" xfId="1" applyNumberFormat="1" applyFont="1" applyFill="1" applyBorder="1" applyAlignment="1">
      <alignment vertical="center"/>
    </xf>
    <xf numFmtId="164" fontId="5" fillId="0" borderId="42" xfId="1" applyNumberFormat="1" applyFont="1" applyFill="1" applyBorder="1" applyAlignment="1">
      <alignment vertical="center"/>
    </xf>
    <xf numFmtId="164" fontId="5" fillId="0" borderId="43" xfId="0" applyNumberFormat="1" applyFont="1" applyFill="1" applyBorder="1" applyAlignment="1">
      <alignment horizontal="right" vertical="center"/>
    </xf>
    <xf numFmtId="164" fontId="5" fillId="0" borderId="42" xfId="1" applyNumberFormat="1" applyFont="1" applyFill="1" applyBorder="1" applyAlignment="1">
      <alignment horizontal="center" vertical="center"/>
    </xf>
    <xf numFmtId="164" fontId="5" fillId="0" borderId="43" xfId="0" applyNumberFormat="1" applyFont="1" applyFill="1" applyBorder="1" applyAlignment="1">
      <alignment horizontal="center" vertical="center"/>
    </xf>
    <xf numFmtId="164" fontId="5" fillId="0" borderId="41" xfId="1" applyNumberFormat="1" applyFont="1" applyBorder="1" applyAlignment="1">
      <alignment horizontal="center" vertical="center"/>
    </xf>
    <xf numFmtId="164" fontId="5" fillId="0" borderId="42" xfId="0" applyNumberFormat="1" applyFont="1" applyFill="1" applyBorder="1" applyAlignment="1">
      <alignment vertical="center"/>
    </xf>
    <xf numFmtId="164" fontId="5" fillId="0" borderId="42" xfId="1" applyNumberFormat="1" applyFont="1" applyBorder="1" applyAlignment="1">
      <alignment horizontal="center" vertical="center"/>
    </xf>
    <xf numFmtId="164" fontId="5" fillId="0" borderId="42" xfId="1" applyNumberFormat="1" applyFont="1" applyBorder="1" applyAlignment="1">
      <alignment vertical="center"/>
    </xf>
    <xf numFmtId="164" fontId="5" fillId="0" borderId="42" xfId="1" applyNumberFormat="1" applyFont="1" applyFill="1" applyBorder="1" applyAlignment="1">
      <alignment horizontal="right" vertical="center"/>
    </xf>
    <xf numFmtId="164" fontId="5" fillId="0" borderId="44" xfId="1" applyNumberFormat="1" applyFont="1" applyBorder="1" applyAlignment="1">
      <alignment horizontal="right" vertical="center"/>
    </xf>
    <xf numFmtId="164" fontId="5" fillId="0" borderId="43" xfId="1" applyNumberFormat="1" applyFont="1" applyFill="1" applyBorder="1" applyAlignment="1">
      <alignment horizontal="center" vertical="center"/>
    </xf>
    <xf numFmtId="164" fontId="5" fillId="0" borderId="45" xfId="1" applyNumberFormat="1" applyFont="1" applyFill="1" applyBorder="1" applyAlignment="1">
      <alignment horizontal="center" vertical="center"/>
    </xf>
    <xf numFmtId="164" fontId="5" fillId="0" borderId="46" xfId="1" applyNumberFormat="1" applyFont="1" applyFill="1" applyBorder="1" applyAlignment="1">
      <alignment horizontal="center" vertical="center"/>
    </xf>
    <xf numFmtId="164" fontId="5" fillId="0" borderId="44" xfId="1" applyNumberFormat="1" applyFont="1" applyFill="1" applyBorder="1" applyAlignment="1">
      <alignment horizontal="center" vertical="center"/>
    </xf>
    <xf numFmtId="164" fontId="5" fillId="0" borderId="45" xfId="1" applyNumberFormat="1" applyFont="1" applyFill="1" applyBorder="1" applyAlignment="1">
      <alignment vertical="center"/>
    </xf>
    <xf numFmtId="164" fontId="6" fillId="0" borderId="47" xfId="1" applyNumberFormat="1" applyFont="1" applyFill="1" applyBorder="1" applyAlignment="1">
      <alignment vertical="center"/>
    </xf>
    <xf numFmtId="164" fontId="6" fillId="0" borderId="48" xfId="1" applyNumberFormat="1" applyFont="1" applyFill="1" applyBorder="1" applyAlignment="1">
      <alignment vertical="center"/>
    </xf>
    <xf numFmtId="164" fontId="6" fillId="0" borderId="49" xfId="1" applyNumberFormat="1" applyFont="1" applyFill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166" fontId="5" fillId="0" borderId="42" xfId="1" applyNumberFormat="1" applyFont="1" applyFill="1" applyBorder="1" applyAlignment="1">
      <alignment vertical="center"/>
    </xf>
    <xf numFmtId="164" fontId="5" fillId="0" borderId="43" xfId="1" applyNumberFormat="1" applyFont="1" applyBorder="1" applyAlignment="1">
      <alignment horizontal="center" vertical="center"/>
    </xf>
    <xf numFmtId="164" fontId="5" fillId="0" borderId="42" xfId="1" applyNumberFormat="1" applyFont="1" applyBorder="1" applyAlignment="1">
      <alignment horizontal="right" vertical="center"/>
    </xf>
    <xf numFmtId="164" fontId="5" fillId="0" borderId="44" xfId="1" applyNumberFormat="1" applyFont="1" applyBorder="1" applyAlignment="1">
      <alignment horizontal="center" vertical="center"/>
    </xf>
    <xf numFmtId="164" fontId="6" fillId="0" borderId="45" xfId="1" applyNumberFormat="1" applyFont="1" applyFill="1" applyBorder="1" applyAlignment="1">
      <alignment vertical="center"/>
    </xf>
    <xf numFmtId="164" fontId="6" fillId="0" borderId="46" xfId="1" applyNumberFormat="1" applyFont="1" applyFill="1" applyBorder="1" applyAlignment="1">
      <alignment vertical="center"/>
    </xf>
    <xf numFmtId="0" fontId="6" fillId="0" borderId="51" xfId="0" applyFont="1" applyFill="1" applyBorder="1" applyAlignment="1">
      <alignment vertical="center" wrapText="1"/>
    </xf>
    <xf numFmtId="0" fontId="6" fillId="0" borderId="52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168" fontId="5" fillId="0" borderId="39" xfId="0" applyNumberFormat="1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164" fontId="5" fillId="0" borderId="42" xfId="0" applyNumberFormat="1" applyFont="1" applyFill="1" applyBorder="1" applyAlignment="1">
      <alignment horizontal="right" vertical="center"/>
    </xf>
    <xf numFmtId="0" fontId="5" fillId="0" borderId="44" xfId="0" applyFont="1" applyFill="1" applyBorder="1" applyAlignment="1">
      <alignment horizontal="center" vertical="center"/>
    </xf>
    <xf numFmtId="4" fontId="5" fillId="0" borderId="45" xfId="0" applyNumberFormat="1" applyFont="1" applyFill="1" applyBorder="1" applyAlignment="1">
      <alignment horizontal="right" vertical="center"/>
    </xf>
    <xf numFmtId="4" fontId="5" fillId="0" borderId="46" xfId="0" applyNumberFormat="1" applyFont="1" applyFill="1" applyBorder="1" applyAlignment="1">
      <alignment horizontal="right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workbookViewId="0">
      <selection sqref="A1:G2"/>
    </sheetView>
  </sheetViews>
  <sheetFormatPr defaultRowHeight="12.75" x14ac:dyDescent="0.2"/>
  <cols>
    <col min="1" max="1" width="7" style="3" bestFit="1" customWidth="1"/>
    <col min="2" max="2" width="71" style="3" customWidth="1"/>
    <col min="3" max="3" width="18.42578125" style="3" customWidth="1"/>
    <col min="4" max="4" width="17.42578125" style="3" customWidth="1"/>
    <col min="5" max="5" width="16.7109375" style="3" customWidth="1"/>
    <col min="6" max="6" width="16" style="3" customWidth="1"/>
    <col min="7" max="7" width="16.7109375" style="19" customWidth="1"/>
    <col min="8" max="8" width="14.28515625" style="3" bestFit="1" customWidth="1"/>
    <col min="9" max="16384" width="9.140625" style="3"/>
  </cols>
  <sheetData>
    <row r="1" spans="1:7" ht="18.75" x14ac:dyDescent="0.3">
      <c r="A1" s="1" t="s">
        <v>20</v>
      </c>
      <c r="C1" s="2"/>
      <c r="D1" s="2"/>
      <c r="F1" s="4"/>
      <c r="G1" s="5"/>
    </row>
    <row r="2" spans="1:7" s="22" customFormat="1" ht="60.75" customHeight="1" x14ac:dyDescent="0.2">
      <c r="A2" s="71" t="s">
        <v>24</v>
      </c>
      <c r="B2" s="71"/>
      <c r="C2" s="71"/>
      <c r="D2" s="71"/>
      <c r="E2" s="71"/>
      <c r="F2" s="71"/>
      <c r="G2" s="71"/>
    </row>
    <row r="3" spans="1:7" s="22" customFormat="1" ht="20.25" thickBot="1" x14ac:dyDescent="0.4">
      <c r="A3" s="20"/>
      <c r="B3" s="20"/>
      <c r="C3" s="21"/>
      <c r="D3" s="21"/>
      <c r="F3" s="23"/>
      <c r="G3" s="24"/>
    </row>
    <row r="4" spans="1:7" s="26" customFormat="1" ht="15.75" x14ac:dyDescent="0.2">
      <c r="A4" s="69" t="s">
        <v>0</v>
      </c>
      <c r="B4" s="69" t="s">
        <v>1</v>
      </c>
      <c r="C4" s="38" t="s">
        <v>13</v>
      </c>
      <c r="D4" s="39" t="s">
        <v>14</v>
      </c>
      <c r="E4" s="40" t="s">
        <v>15</v>
      </c>
      <c r="F4" s="39" t="s">
        <v>16</v>
      </c>
      <c r="G4" s="25" t="s">
        <v>17</v>
      </c>
    </row>
    <row r="5" spans="1:7" s="26" customFormat="1" ht="16.5" thickBot="1" x14ac:dyDescent="0.25">
      <c r="A5" s="70"/>
      <c r="B5" s="70"/>
      <c r="C5" s="43" t="s">
        <v>12</v>
      </c>
      <c r="D5" s="44" t="s">
        <v>12</v>
      </c>
      <c r="E5" s="45" t="s">
        <v>12</v>
      </c>
      <c r="F5" s="44" t="s">
        <v>12</v>
      </c>
      <c r="G5" s="46" t="s">
        <v>12</v>
      </c>
    </row>
    <row r="6" spans="1:7" ht="15.75" x14ac:dyDescent="0.25">
      <c r="A6" s="6" t="s">
        <v>22</v>
      </c>
      <c r="B6" s="7" t="s">
        <v>19</v>
      </c>
      <c r="C6" s="33"/>
      <c r="D6" s="36"/>
      <c r="E6" s="41"/>
      <c r="F6" s="36"/>
      <c r="G6" s="27"/>
    </row>
    <row r="7" spans="1:7" ht="15.75" x14ac:dyDescent="0.25">
      <c r="A7" s="8"/>
      <c r="B7" s="9" t="s">
        <v>2</v>
      </c>
      <c r="C7" s="51">
        <v>535883.36399999994</v>
      </c>
      <c r="D7" s="52">
        <v>227495.45300000001</v>
      </c>
      <c r="E7" s="53">
        <v>30272.502</v>
      </c>
      <c r="F7" s="54">
        <v>183.02699999999999</v>
      </c>
      <c r="G7" s="30">
        <f t="shared" ref="G7:G15" si="0">SUM(C7:F7)</f>
        <v>793834.3459999999</v>
      </c>
    </row>
    <row r="8" spans="1:7" ht="15.75" x14ac:dyDescent="0.25">
      <c r="A8" s="8"/>
      <c r="B8" s="9" t="s">
        <v>4</v>
      </c>
      <c r="C8" s="51">
        <v>87133.375</v>
      </c>
      <c r="D8" s="55" t="s">
        <v>3</v>
      </c>
      <c r="E8" s="53">
        <v>11265.163</v>
      </c>
      <c r="F8" s="56" t="s">
        <v>3</v>
      </c>
      <c r="G8" s="30">
        <f t="shared" si="0"/>
        <v>98398.538</v>
      </c>
    </row>
    <row r="9" spans="1:7" ht="15.75" x14ac:dyDescent="0.25">
      <c r="A9" s="8"/>
      <c r="B9" s="9" t="s">
        <v>25</v>
      </c>
      <c r="C9" s="57" t="s">
        <v>3</v>
      </c>
      <c r="D9" s="58">
        <v>64661.856</v>
      </c>
      <c r="E9" s="59" t="s">
        <v>3</v>
      </c>
      <c r="F9" s="56" t="s">
        <v>3</v>
      </c>
      <c r="G9" s="30">
        <f t="shared" si="0"/>
        <v>64661.856</v>
      </c>
    </row>
    <row r="10" spans="1:7" ht="15.75" x14ac:dyDescent="0.25">
      <c r="A10" s="8"/>
      <c r="B10" s="9" t="s">
        <v>5</v>
      </c>
      <c r="C10" s="57" t="s">
        <v>3</v>
      </c>
      <c r="D10" s="55" t="s">
        <v>3</v>
      </c>
      <c r="E10" s="60">
        <v>3957.8</v>
      </c>
      <c r="F10" s="56" t="s">
        <v>3</v>
      </c>
      <c r="G10" s="30">
        <f t="shared" si="0"/>
        <v>3957.8</v>
      </c>
    </row>
    <row r="11" spans="1:7" ht="15.75" x14ac:dyDescent="0.25">
      <c r="A11" s="8"/>
      <c r="B11" s="9" t="s">
        <v>6</v>
      </c>
      <c r="C11" s="57" t="s">
        <v>3</v>
      </c>
      <c r="D11" s="61">
        <v>5.4619999999999997</v>
      </c>
      <c r="E11" s="59" t="s">
        <v>3</v>
      </c>
      <c r="F11" s="56" t="s">
        <v>3</v>
      </c>
      <c r="G11" s="30">
        <f t="shared" si="0"/>
        <v>5.4619999999999997</v>
      </c>
    </row>
    <row r="12" spans="1:7" ht="15.75" x14ac:dyDescent="0.25">
      <c r="A12" s="8"/>
      <c r="B12" s="9" t="s">
        <v>7</v>
      </c>
      <c r="C12" s="57" t="s">
        <v>3</v>
      </c>
      <c r="D12" s="55" t="s">
        <v>3</v>
      </c>
      <c r="E12" s="53">
        <v>625.053</v>
      </c>
      <c r="F12" s="54">
        <v>425.83800000000002</v>
      </c>
      <c r="G12" s="30">
        <f t="shared" si="0"/>
        <v>1050.8910000000001</v>
      </c>
    </row>
    <row r="13" spans="1:7" ht="15.75" x14ac:dyDescent="0.25">
      <c r="A13" s="8"/>
      <c r="B13" s="9" t="s">
        <v>26</v>
      </c>
      <c r="C13" s="62">
        <v>20553.558000000001</v>
      </c>
      <c r="D13" s="55" t="s">
        <v>3</v>
      </c>
      <c r="E13" s="63" t="s">
        <v>3</v>
      </c>
      <c r="F13" s="55" t="s">
        <v>3</v>
      </c>
      <c r="G13" s="30">
        <f t="shared" si="0"/>
        <v>20553.558000000001</v>
      </c>
    </row>
    <row r="14" spans="1:7" ht="15.75" x14ac:dyDescent="0.25">
      <c r="A14" s="8"/>
      <c r="B14" s="9" t="s">
        <v>27</v>
      </c>
      <c r="C14" s="62">
        <v>7645.4549999999999</v>
      </c>
      <c r="D14" s="55"/>
      <c r="E14" s="63"/>
      <c r="F14" s="55"/>
      <c r="G14" s="30">
        <f t="shared" si="0"/>
        <v>7645.4549999999999</v>
      </c>
    </row>
    <row r="15" spans="1:7" ht="15.75" x14ac:dyDescent="0.25">
      <c r="A15" s="8"/>
      <c r="B15" s="9" t="s">
        <v>11</v>
      </c>
      <c r="C15" s="64" t="s">
        <v>3</v>
      </c>
      <c r="D15" s="55" t="s">
        <v>3</v>
      </c>
      <c r="E15" s="53">
        <v>13133.837</v>
      </c>
      <c r="F15" s="55" t="s">
        <v>3</v>
      </c>
      <c r="G15" s="30">
        <f t="shared" si="0"/>
        <v>13133.837</v>
      </c>
    </row>
    <row r="16" spans="1:7" ht="16.5" thickBot="1" x14ac:dyDescent="0.3">
      <c r="A16" s="10"/>
      <c r="B16" s="11" t="s">
        <v>21</v>
      </c>
      <c r="C16" s="34">
        <f>SUM(C7:C15)</f>
        <v>651215.75199999986</v>
      </c>
      <c r="D16" s="37">
        <f t="shared" ref="D16:G16" si="1">SUM(D7:D15)</f>
        <v>292162.77100000001</v>
      </c>
      <c r="E16" s="42">
        <f t="shared" si="1"/>
        <v>59254.355000000003</v>
      </c>
      <c r="F16" s="37">
        <f t="shared" si="1"/>
        <v>608.86500000000001</v>
      </c>
      <c r="G16" s="32">
        <f t="shared" si="1"/>
        <v>1003241.7429999998</v>
      </c>
    </row>
    <row r="17" spans="1:8" ht="15.75" x14ac:dyDescent="0.25">
      <c r="A17" s="12">
        <v>2</v>
      </c>
      <c r="B17" s="7" t="s">
        <v>18</v>
      </c>
      <c r="C17" s="47"/>
      <c r="D17" s="48"/>
      <c r="E17" s="49"/>
      <c r="F17" s="48"/>
      <c r="G17" s="50"/>
    </row>
    <row r="18" spans="1:8" ht="15.75" x14ac:dyDescent="0.25">
      <c r="A18" s="13"/>
      <c r="B18" s="9" t="s">
        <v>8</v>
      </c>
      <c r="C18" s="57" t="s">
        <v>3</v>
      </c>
      <c r="D18" s="61">
        <v>1407.4490000000001</v>
      </c>
      <c r="E18" s="53">
        <v>2962.0039999999999</v>
      </c>
      <c r="F18" s="55" t="s">
        <v>3</v>
      </c>
      <c r="G18" s="31">
        <f t="shared" ref="G18:G23" si="2">SUM(C18:F18)</f>
        <v>4369.4529999999995</v>
      </c>
    </row>
    <row r="19" spans="1:8" ht="15.75" x14ac:dyDescent="0.25">
      <c r="A19" s="13"/>
      <c r="B19" s="9" t="s">
        <v>9</v>
      </c>
      <c r="C19" s="57" t="s">
        <v>3</v>
      </c>
      <c r="D19" s="65" t="s">
        <v>3</v>
      </c>
      <c r="E19" s="53">
        <v>3770.846</v>
      </c>
      <c r="F19" s="65" t="s">
        <v>3</v>
      </c>
      <c r="G19" s="31">
        <f t="shared" si="2"/>
        <v>3770.846</v>
      </c>
    </row>
    <row r="20" spans="1:8" ht="15.75" x14ac:dyDescent="0.25">
      <c r="A20" s="13"/>
      <c r="B20" s="9" t="s">
        <v>23</v>
      </c>
      <c r="C20" s="57" t="s">
        <v>3</v>
      </c>
      <c r="D20" s="66">
        <v>2245.0430000000001</v>
      </c>
      <c r="E20" s="53">
        <v>35966.468000000001</v>
      </c>
      <c r="F20" s="65" t="s">
        <v>3</v>
      </c>
      <c r="G20" s="31">
        <f t="shared" si="2"/>
        <v>38211.510999999999</v>
      </c>
    </row>
    <row r="21" spans="1:8" ht="15.75" x14ac:dyDescent="0.25">
      <c r="A21" s="13"/>
      <c r="B21" s="9" t="s">
        <v>28</v>
      </c>
      <c r="C21" s="57" t="s">
        <v>3</v>
      </c>
      <c r="D21" s="65" t="s">
        <v>3</v>
      </c>
      <c r="E21" s="53">
        <v>640.13</v>
      </c>
      <c r="F21" s="65" t="s">
        <v>3</v>
      </c>
      <c r="G21" s="31">
        <f t="shared" si="2"/>
        <v>640.13</v>
      </c>
    </row>
    <row r="22" spans="1:8" ht="15.75" x14ac:dyDescent="0.25">
      <c r="A22" s="13"/>
      <c r="B22" s="9" t="s">
        <v>29</v>
      </c>
      <c r="C22" s="57" t="s">
        <v>3</v>
      </c>
      <c r="D22" s="65" t="s">
        <v>3</v>
      </c>
      <c r="E22" s="53">
        <v>14229.672</v>
      </c>
      <c r="F22" s="65" t="s">
        <v>3</v>
      </c>
      <c r="G22" s="31">
        <f t="shared" si="2"/>
        <v>14229.672</v>
      </c>
    </row>
    <row r="23" spans="1:8" ht="15.75" x14ac:dyDescent="0.25">
      <c r="A23" s="28"/>
      <c r="B23" s="29" t="s">
        <v>10</v>
      </c>
      <c r="C23" s="57"/>
      <c r="D23" s="61">
        <v>565.64400000000001</v>
      </c>
      <c r="E23" s="67">
        <v>185709.48800000001</v>
      </c>
      <c r="F23" s="65" t="s">
        <v>3</v>
      </c>
      <c r="G23" s="31">
        <f t="shared" si="2"/>
        <v>186275.13200000001</v>
      </c>
    </row>
    <row r="24" spans="1:8" ht="16.5" thickBot="1" x14ac:dyDescent="0.3">
      <c r="A24" s="10"/>
      <c r="B24" s="11" t="s">
        <v>21</v>
      </c>
      <c r="C24" s="35" t="s">
        <v>3</v>
      </c>
      <c r="D24" s="37">
        <f>SUM(D18:D23)</f>
        <v>4218.1360000000004</v>
      </c>
      <c r="E24" s="37">
        <f>SUM(E18:E23)</f>
        <v>243278.60800000001</v>
      </c>
      <c r="F24" s="68" t="s">
        <v>3</v>
      </c>
      <c r="G24" s="37">
        <f>SUM(G18:G23)</f>
        <v>247496.74400000001</v>
      </c>
      <c r="H24" s="14"/>
    </row>
    <row r="25" spans="1:8" x14ac:dyDescent="0.2">
      <c r="C25" s="15"/>
      <c r="D25" s="15"/>
      <c r="E25" s="16"/>
      <c r="F25" s="17"/>
      <c r="G25" s="18"/>
    </row>
    <row r="26" spans="1:8" x14ac:dyDescent="0.2">
      <c r="C26" s="15"/>
      <c r="D26" s="15"/>
      <c r="E26" s="16"/>
      <c r="F26" s="17"/>
      <c r="G26" s="18"/>
    </row>
    <row r="27" spans="1:8" x14ac:dyDescent="0.2">
      <c r="C27" s="15"/>
      <c r="D27" s="15"/>
      <c r="E27" s="16"/>
      <c r="F27" s="17"/>
      <c r="G27" s="18"/>
    </row>
    <row r="28" spans="1:8" x14ac:dyDescent="0.2">
      <c r="A28" s="16"/>
      <c r="C28" s="15"/>
      <c r="D28" s="15"/>
      <c r="E28" s="16"/>
      <c r="F28" s="17"/>
      <c r="G28" s="18"/>
    </row>
    <row r="29" spans="1:8" x14ac:dyDescent="0.2">
      <c r="A29" s="16"/>
      <c r="C29" s="15"/>
      <c r="D29" s="15"/>
      <c r="E29" s="16"/>
      <c r="F29" s="17"/>
      <c r="G29" s="18"/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workbookViewId="0">
      <selection activeCell="B1" sqref="B1:C2"/>
    </sheetView>
  </sheetViews>
  <sheetFormatPr defaultRowHeight="12.75" x14ac:dyDescent="0.2"/>
  <cols>
    <col min="1" max="1" width="10" style="3" customWidth="1"/>
    <col min="2" max="2" width="70" style="3" customWidth="1"/>
    <col min="3" max="3" width="18.42578125" style="3" customWidth="1"/>
    <col min="4" max="4" width="17.42578125" style="3" customWidth="1"/>
    <col min="5" max="5" width="16.7109375" style="3" customWidth="1"/>
    <col min="6" max="6" width="16" style="3" customWidth="1"/>
    <col min="7" max="7" width="16.7109375" style="19" customWidth="1"/>
    <col min="8" max="8" width="14.28515625" style="3" bestFit="1" customWidth="1"/>
    <col min="9" max="16384" width="9.140625" style="3"/>
  </cols>
  <sheetData>
    <row r="1" spans="1:7" ht="18.75" x14ac:dyDescent="0.3">
      <c r="A1" s="72"/>
      <c r="B1" s="1" t="s">
        <v>20</v>
      </c>
      <c r="C1" s="2"/>
      <c r="D1" s="2"/>
      <c r="F1" s="4"/>
      <c r="G1" s="5"/>
    </row>
    <row r="2" spans="1:7" ht="19.5" x14ac:dyDescent="0.35">
      <c r="A2" s="1"/>
      <c r="B2" s="20" t="s">
        <v>39</v>
      </c>
      <c r="C2" s="2"/>
      <c r="D2" s="2"/>
      <c r="F2" s="4"/>
      <c r="G2" s="5"/>
    </row>
    <row r="3" spans="1:7" ht="16.5" thickBot="1" x14ac:dyDescent="0.3">
      <c r="A3" s="72"/>
      <c r="B3" s="73"/>
      <c r="C3" s="74"/>
      <c r="D3" s="74"/>
      <c r="E3" s="75"/>
      <c r="F3" s="2"/>
      <c r="G3" s="76"/>
    </row>
    <row r="4" spans="1:7" s="26" customFormat="1" ht="15.75" x14ac:dyDescent="0.2">
      <c r="A4" s="69" t="s">
        <v>0</v>
      </c>
      <c r="B4" s="69" t="s">
        <v>1</v>
      </c>
      <c r="C4" s="112" t="s">
        <v>13</v>
      </c>
      <c r="D4" s="113" t="s">
        <v>14</v>
      </c>
      <c r="E4" s="113" t="s">
        <v>15</v>
      </c>
      <c r="F4" s="114" t="s">
        <v>16</v>
      </c>
      <c r="G4" s="25" t="s">
        <v>17</v>
      </c>
    </row>
    <row r="5" spans="1:7" s="26" customFormat="1" ht="16.5" thickBot="1" x14ac:dyDescent="0.25">
      <c r="A5" s="70"/>
      <c r="B5" s="70"/>
      <c r="C5" s="115" t="s">
        <v>12</v>
      </c>
      <c r="D5" s="116" t="s">
        <v>12</v>
      </c>
      <c r="E5" s="116" t="s">
        <v>12</v>
      </c>
      <c r="F5" s="117" t="s">
        <v>12</v>
      </c>
      <c r="G5" s="107" t="s">
        <v>12</v>
      </c>
    </row>
    <row r="6" spans="1:7" ht="15.75" x14ac:dyDescent="0.25">
      <c r="A6" s="104" t="s">
        <v>22</v>
      </c>
      <c r="B6" s="105" t="s">
        <v>30</v>
      </c>
      <c r="C6" s="118"/>
      <c r="D6" s="119"/>
      <c r="E6" s="119"/>
      <c r="F6" s="120"/>
      <c r="G6" s="106"/>
    </row>
    <row r="7" spans="1:7" ht="15.75" x14ac:dyDescent="0.25">
      <c r="A7" s="8"/>
      <c r="B7" s="9" t="s">
        <v>2</v>
      </c>
      <c r="C7" s="121">
        <v>535883.36399999994</v>
      </c>
      <c r="D7" s="122">
        <v>227495.45300000001</v>
      </c>
      <c r="E7" s="122">
        <v>30272.502</v>
      </c>
      <c r="F7" s="123">
        <v>183.02699999999999</v>
      </c>
      <c r="G7" s="78">
        <f t="shared" ref="G7:G12" si="0">SUM(C7:F7)</f>
        <v>793834.3459999999</v>
      </c>
    </row>
    <row r="8" spans="1:7" ht="15.75" x14ac:dyDescent="0.25">
      <c r="A8" s="8"/>
      <c r="B8" s="9" t="s">
        <v>4</v>
      </c>
      <c r="C8" s="121">
        <v>87133.375</v>
      </c>
      <c r="D8" s="124" t="s">
        <v>3</v>
      </c>
      <c r="E8" s="122">
        <v>11265.163</v>
      </c>
      <c r="F8" s="125" t="s">
        <v>3</v>
      </c>
      <c r="G8" s="78">
        <f t="shared" si="0"/>
        <v>98398.538</v>
      </c>
    </row>
    <row r="9" spans="1:7" ht="15.75" x14ac:dyDescent="0.25">
      <c r="A9" s="8"/>
      <c r="B9" s="9" t="s">
        <v>25</v>
      </c>
      <c r="C9" s="126" t="s">
        <v>3</v>
      </c>
      <c r="D9" s="127">
        <v>64661.856</v>
      </c>
      <c r="E9" s="128" t="s">
        <v>3</v>
      </c>
      <c r="F9" s="125" t="s">
        <v>3</v>
      </c>
      <c r="G9" s="78">
        <f t="shared" si="0"/>
        <v>64661.856</v>
      </c>
    </row>
    <row r="10" spans="1:7" ht="15.75" x14ac:dyDescent="0.25">
      <c r="A10" s="8"/>
      <c r="B10" s="9" t="s">
        <v>5</v>
      </c>
      <c r="C10" s="126" t="s">
        <v>3</v>
      </c>
      <c r="D10" s="124" t="s">
        <v>3</v>
      </c>
      <c r="E10" s="129">
        <v>3957.8</v>
      </c>
      <c r="F10" s="125" t="s">
        <v>3</v>
      </c>
      <c r="G10" s="78">
        <f t="shared" si="0"/>
        <v>3957.8</v>
      </c>
    </row>
    <row r="11" spans="1:7" ht="15.75" x14ac:dyDescent="0.25">
      <c r="A11" s="8"/>
      <c r="B11" s="9" t="s">
        <v>6</v>
      </c>
      <c r="C11" s="126" t="s">
        <v>3</v>
      </c>
      <c r="D11" s="130">
        <v>5.4619999999999997</v>
      </c>
      <c r="E11" s="128" t="s">
        <v>3</v>
      </c>
      <c r="F11" s="125" t="s">
        <v>3</v>
      </c>
      <c r="G11" s="78">
        <f t="shared" si="0"/>
        <v>5.4619999999999997</v>
      </c>
    </row>
    <row r="12" spans="1:7" ht="15.75" x14ac:dyDescent="0.25">
      <c r="A12" s="8"/>
      <c r="B12" s="9" t="s">
        <v>7</v>
      </c>
      <c r="C12" s="126" t="s">
        <v>3</v>
      </c>
      <c r="D12" s="124" t="s">
        <v>3</v>
      </c>
      <c r="E12" s="122">
        <v>625.053</v>
      </c>
      <c r="F12" s="123">
        <v>425.83800000000002</v>
      </c>
      <c r="G12" s="78">
        <f t="shared" si="0"/>
        <v>1050.8910000000001</v>
      </c>
    </row>
    <row r="13" spans="1:7" ht="15.75" x14ac:dyDescent="0.25">
      <c r="A13" s="8"/>
      <c r="B13" s="9" t="s">
        <v>26</v>
      </c>
      <c r="C13" s="131">
        <v>20553.558000000001</v>
      </c>
      <c r="D13" s="124" t="s">
        <v>3</v>
      </c>
      <c r="E13" s="124" t="s">
        <v>3</v>
      </c>
      <c r="F13" s="132" t="s">
        <v>3</v>
      </c>
      <c r="G13" s="78">
        <f>SUM(C13:F13)</f>
        <v>20553.558000000001</v>
      </c>
    </row>
    <row r="14" spans="1:7" ht="15.75" x14ac:dyDescent="0.25">
      <c r="A14" s="8"/>
      <c r="B14" s="108" t="s">
        <v>27</v>
      </c>
      <c r="C14" s="131">
        <v>7645.4549999999999</v>
      </c>
      <c r="D14" s="133"/>
      <c r="E14" s="133"/>
      <c r="F14" s="134"/>
      <c r="G14" s="78">
        <f>SUM(C14:F14)</f>
        <v>7645.4549999999999</v>
      </c>
    </row>
    <row r="15" spans="1:7" ht="15.75" x14ac:dyDescent="0.25">
      <c r="A15" s="79"/>
      <c r="B15" s="109" t="s">
        <v>11</v>
      </c>
      <c r="C15" s="135" t="s">
        <v>3</v>
      </c>
      <c r="D15" s="133" t="s">
        <v>3</v>
      </c>
      <c r="E15" s="136">
        <v>13133.837</v>
      </c>
      <c r="F15" s="134" t="s">
        <v>3</v>
      </c>
      <c r="G15" s="78">
        <f>SUM(C15:F15)</f>
        <v>13133.837</v>
      </c>
    </row>
    <row r="16" spans="1:7" ht="16.5" thickBot="1" x14ac:dyDescent="0.3">
      <c r="A16" s="10" t="s">
        <v>31</v>
      </c>
      <c r="B16" s="111"/>
      <c r="C16" s="137">
        <f>SUM(C7:C15)</f>
        <v>651215.75199999986</v>
      </c>
      <c r="D16" s="138">
        <f t="shared" ref="D16:F16" si="1">SUM(D7:D15)</f>
        <v>292162.77100000001</v>
      </c>
      <c r="E16" s="138">
        <f t="shared" si="1"/>
        <v>59254.355000000003</v>
      </c>
      <c r="F16" s="139">
        <f t="shared" si="1"/>
        <v>608.86500000000001</v>
      </c>
      <c r="G16" s="32">
        <f>SUM(G7:G15)</f>
        <v>1003241.7429999998</v>
      </c>
    </row>
    <row r="17" spans="1:9" ht="15.75" x14ac:dyDescent="0.25">
      <c r="A17" s="81">
        <v>2</v>
      </c>
      <c r="B17" s="77" t="s">
        <v>32</v>
      </c>
      <c r="C17" s="140"/>
      <c r="D17" s="141"/>
      <c r="E17" s="141"/>
      <c r="F17" s="142"/>
      <c r="G17" s="82"/>
    </row>
    <row r="18" spans="1:9" ht="15.75" x14ac:dyDescent="0.25">
      <c r="A18" s="13"/>
      <c r="B18" s="110" t="s">
        <v>8</v>
      </c>
      <c r="C18" s="126" t="s">
        <v>3</v>
      </c>
      <c r="D18" s="130">
        <v>1407.4490000000001</v>
      </c>
      <c r="E18" s="143">
        <v>2962.0039999999999</v>
      </c>
      <c r="F18" s="132" t="s">
        <v>3</v>
      </c>
      <c r="G18" s="31">
        <f>E18+D18</f>
        <v>4369.4529999999995</v>
      </c>
    </row>
    <row r="19" spans="1:9" ht="15.75" x14ac:dyDescent="0.25">
      <c r="A19" s="13"/>
      <c r="B19" s="110" t="s">
        <v>9</v>
      </c>
      <c r="C19" s="126" t="s">
        <v>3</v>
      </c>
      <c r="D19" s="128" t="s">
        <v>3</v>
      </c>
      <c r="E19" s="143">
        <v>3770.846</v>
      </c>
      <c r="F19" s="144" t="s">
        <v>3</v>
      </c>
      <c r="G19" s="31">
        <f>E19</f>
        <v>3770.846</v>
      </c>
    </row>
    <row r="20" spans="1:9" ht="15.75" x14ac:dyDescent="0.25">
      <c r="A20" s="13"/>
      <c r="B20" s="110" t="s">
        <v>23</v>
      </c>
      <c r="C20" s="126" t="s">
        <v>3</v>
      </c>
      <c r="D20" s="145">
        <v>2245.0430000000001</v>
      </c>
      <c r="E20" s="143">
        <v>35966.468000000001</v>
      </c>
      <c r="F20" s="144" t="s">
        <v>3</v>
      </c>
      <c r="G20" s="31">
        <f>E20+D20</f>
        <v>38211.510999999999</v>
      </c>
    </row>
    <row r="21" spans="1:9" ht="15.75" x14ac:dyDescent="0.25">
      <c r="A21" s="13"/>
      <c r="B21" s="110" t="s">
        <v>28</v>
      </c>
      <c r="C21" s="126" t="s">
        <v>3</v>
      </c>
      <c r="D21" s="128" t="s">
        <v>3</v>
      </c>
      <c r="E21" s="122">
        <v>640.13</v>
      </c>
      <c r="F21" s="144" t="s">
        <v>3</v>
      </c>
      <c r="G21" s="31">
        <f>E21</f>
        <v>640.13</v>
      </c>
    </row>
    <row r="22" spans="1:9" ht="15.75" x14ac:dyDescent="0.25">
      <c r="A22" s="13"/>
      <c r="B22" s="108" t="s">
        <v>29</v>
      </c>
      <c r="C22" s="126" t="s">
        <v>3</v>
      </c>
      <c r="D22" s="128" t="s">
        <v>3</v>
      </c>
      <c r="E22" s="122">
        <v>14229.672</v>
      </c>
      <c r="F22" s="144" t="s">
        <v>3</v>
      </c>
      <c r="G22" s="31">
        <f>E22</f>
        <v>14229.672</v>
      </c>
    </row>
    <row r="23" spans="1:9" ht="15.75" x14ac:dyDescent="0.25">
      <c r="A23" s="13"/>
      <c r="B23" s="110" t="s">
        <v>10</v>
      </c>
      <c r="C23" s="126"/>
      <c r="D23" s="130">
        <v>565.64400000000001</v>
      </c>
      <c r="E23" s="130">
        <v>185709.48800000001</v>
      </c>
      <c r="F23" s="144" t="s">
        <v>3</v>
      </c>
      <c r="G23" s="84">
        <f>E23+D23</f>
        <v>186275.13200000001</v>
      </c>
    </row>
    <row r="24" spans="1:9" ht="16.5" thickBot="1" x14ac:dyDescent="0.3">
      <c r="A24" s="86" t="s">
        <v>31</v>
      </c>
      <c r="B24" s="80"/>
      <c r="C24" s="146" t="s">
        <v>3</v>
      </c>
      <c r="D24" s="147">
        <f>SUM(D18:D23)</f>
        <v>4218.1360000000004</v>
      </c>
      <c r="E24" s="147">
        <f>SUM(E18:E23)</f>
        <v>243278.60800000001</v>
      </c>
      <c r="F24" s="148">
        <f>SUM(F18:F23)</f>
        <v>0</v>
      </c>
      <c r="G24" s="97">
        <f>SUM(G18:G23)</f>
        <v>247496.74400000001</v>
      </c>
      <c r="H24" s="14"/>
    </row>
    <row r="25" spans="1:9" ht="16.5" thickBot="1" x14ac:dyDescent="0.25">
      <c r="A25" s="99" t="s">
        <v>40</v>
      </c>
      <c r="B25" s="103" t="s">
        <v>33</v>
      </c>
      <c r="C25" s="149"/>
      <c r="D25" s="150"/>
      <c r="E25" s="151"/>
      <c r="F25" s="152"/>
      <c r="G25" s="100"/>
      <c r="H25" s="87"/>
      <c r="I25" s="87"/>
    </row>
    <row r="26" spans="1:9" ht="15.75" x14ac:dyDescent="0.25">
      <c r="A26" s="98" t="s">
        <v>41</v>
      </c>
      <c r="B26" s="105" t="s">
        <v>34</v>
      </c>
      <c r="C26" s="153"/>
      <c r="D26" s="154"/>
      <c r="E26" s="155"/>
      <c r="F26" s="156"/>
      <c r="G26" s="88"/>
    </row>
    <row r="27" spans="1:9" ht="15.75" x14ac:dyDescent="0.25">
      <c r="A27" s="89"/>
      <c r="B27" s="83" t="s">
        <v>35</v>
      </c>
      <c r="C27" s="157"/>
      <c r="D27" s="158">
        <v>24403.553</v>
      </c>
      <c r="E27" s="158">
        <v>53477.855000000003</v>
      </c>
      <c r="F27" s="123">
        <v>43792.087</v>
      </c>
      <c r="G27" s="85">
        <f>D27+E27+F27</f>
        <v>121673.495</v>
      </c>
    </row>
    <row r="28" spans="1:9" ht="16.5" thickBot="1" x14ac:dyDescent="0.3">
      <c r="A28" s="90"/>
      <c r="B28" s="80" t="s">
        <v>36</v>
      </c>
      <c r="C28" s="159"/>
      <c r="D28" s="160">
        <v>2.59</v>
      </c>
      <c r="E28" s="160">
        <v>5.6</v>
      </c>
      <c r="F28" s="161">
        <v>10.050000000000001</v>
      </c>
      <c r="G28" s="91">
        <f>(G27*100)/G16</f>
        <v>12.12803353219325</v>
      </c>
    </row>
    <row r="29" spans="1:9" ht="15.75" x14ac:dyDescent="0.25">
      <c r="A29" s="101">
        <v>5</v>
      </c>
      <c r="B29" s="92" t="s">
        <v>37</v>
      </c>
      <c r="C29" s="162" t="s">
        <v>3</v>
      </c>
      <c r="D29" s="163"/>
      <c r="E29" s="163" t="s">
        <v>3</v>
      </c>
      <c r="F29" s="164" t="s">
        <v>3</v>
      </c>
      <c r="G29" s="93">
        <v>187.38200000000001</v>
      </c>
    </row>
    <row r="30" spans="1:9" ht="30" customHeight="1" thickBot="1" x14ac:dyDescent="0.25">
      <c r="A30" s="102">
        <v>6</v>
      </c>
      <c r="B30" s="94" t="s">
        <v>38</v>
      </c>
      <c r="C30" s="165" t="s">
        <v>3</v>
      </c>
      <c r="D30" s="166"/>
      <c r="E30" s="166" t="s">
        <v>3</v>
      </c>
      <c r="F30" s="167" t="s">
        <v>3</v>
      </c>
      <c r="G30" s="95">
        <f>G16-G24</f>
        <v>755744.99899999984</v>
      </c>
      <c r="H30" s="96"/>
    </row>
    <row r="31" spans="1:9" x14ac:dyDescent="0.2">
      <c r="C31" s="15"/>
      <c r="D31" s="15"/>
      <c r="E31" s="16"/>
      <c r="F31" s="17"/>
      <c r="G31" s="18"/>
    </row>
    <row r="32" spans="1:9" x14ac:dyDescent="0.2">
      <c r="C32" s="15"/>
      <c r="D32" s="15"/>
      <c r="E32" s="16"/>
      <c r="F32" s="17"/>
      <c r="G32" s="18"/>
    </row>
    <row r="33" spans="1:7" x14ac:dyDescent="0.2">
      <c r="C33" s="15"/>
      <c r="D33" s="15"/>
      <c r="E33" s="16"/>
      <c r="F33" s="17"/>
      <c r="G33" s="18"/>
    </row>
    <row r="34" spans="1:7" x14ac:dyDescent="0.2">
      <c r="A34" s="16"/>
      <c r="C34" s="15"/>
      <c r="D34" s="15"/>
      <c r="E34" s="16"/>
      <c r="F34" s="17"/>
      <c r="G34" s="18"/>
    </row>
    <row r="35" spans="1:7" x14ac:dyDescent="0.2">
      <c r="A35" s="16"/>
      <c r="C35" s="15"/>
      <c r="D35" s="15"/>
      <c r="E35" s="16"/>
      <c r="F35" s="17"/>
      <c r="G35" s="18"/>
    </row>
  </sheetData>
  <mergeCells count="2">
    <mergeCell ref="A4:A5"/>
    <mergeCell ref="B4:B5"/>
  </mergeCells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Отпуск в сеть_из сети</vt:lpstr>
      <vt:lpstr>БЭЭиМ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Kerzhetseva_OC</cp:lastModifiedBy>
  <dcterms:created xsi:type="dcterms:W3CDTF">2017-02-27T03:08:46Z</dcterms:created>
  <dcterms:modified xsi:type="dcterms:W3CDTF">2020-02-26T06:42:36Z</dcterms:modified>
</cp:coreProperties>
</file>