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/>
  </bookViews>
  <sheets>
    <sheet name="Отпуск эл.энергии" sheetId="2" r:id="rId1"/>
    <sheet name="БЭЭиМ" sheetId="4" r:id="rId2"/>
  </sheets>
  <calcPr calcId="144525"/>
</workbook>
</file>

<file path=xl/calcChain.xml><?xml version="1.0" encoding="utf-8"?>
<calcChain xmlns="http://schemas.openxmlformats.org/spreadsheetml/2006/main">
  <c r="G26" i="4" l="1"/>
  <c r="F23" i="4"/>
  <c r="E23" i="4"/>
  <c r="D23" i="4"/>
  <c r="G22" i="4"/>
  <c r="G21" i="4"/>
  <c r="G20" i="4"/>
  <c r="G19" i="4"/>
  <c r="G18" i="4"/>
  <c r="G17" i="4"/>
  <c r="F15" i="4"/>
  <c r="E15" i="4"/>
  <c r="D15" i="4"/>
  <c r="C15" i="4"/>
  <c r="G14" i="4"/>
  <c r="G13" i="4"/>
  <c r="G12" i="4"/>
  <c r="G11" i="4"/>
  <c r="G10" i="4"/>
  <c r="G9" i="4"/>
  <c r="G8" i="4"/>
  <c r="G7" i="4"/>
  <c r="E23" i="2"/>
  <c r="D23" i="2"/>
  <c r="G22" i="2"/>
  <c r="G21" i="2"/>
  <c r="G20" i="2"/>
  <c r="G19" i="2"/>
  <c r="G18" i="2"/>
  <c r="G17" i="2"/>
  <c r="F15" i="2"/>
  <c r="E15" i="2"/>
  <c r="D15" i="2"/>
  <c r="C15" i="2"/>
  <c r="G14" i="2"/>
  <c r="G13" i="2"/>
  <c r="G12" i="2"/>
  <c r="G11" i="2"/>
  <c r="G10" i="2"/>
  <c r="G9" i="2"/>
  <c r="G8" i="2"/>
  <c r="G7" i="2"/>
  <c r="G23" i="4" l="1"/>
  <c r="G15" i="2"/>
  <c r="G23" i="2"/>
  <c r="G15" i="4"/>
  <c r="G27" i="4" s="1"/>
  <c r="G29" i="4"/>
</calcChain>
</file>

<file path=xl/sharedStrings.xml><?xml version="1.0" encoding="utf-8"?>
<sst xmlns="http://schemas.openxmlformats.org/spreadsheetml/2006/main" count="151" uniqueCount="41">
  <si>
    <t>-</t>
  </si>
  <si>
    <t>Итого</t>
  </si>
  <si>
    <t>В сети ООО "КЭнК" Филиал "Энергосеть г.Новокузнецк"</t>
  </si>
  <si>
    <t xml:space="preserve">В сети ОАО "РЖД"   </t>
  </si>
  <si>
    <t>Отпуск электроэнергии из сети ООО"Горэлектросеть"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</si>
  <si>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</si>
  <si>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</si>
  <si>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</si>
  <si>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</si>
  <si>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</si>
  <si>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</si>
  <si>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Отпуск электроэнергии в сеть ООО "Горэлектросеть"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</si>
  <si>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</si>
  <si>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</si>
  <si>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</si>
  <si>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</si>
  <si>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</si>
  <si>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</si>
  <si>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</si>
  <si>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</si>
  <si>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</si>
  <si>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</si>
  <si>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</si>
  <si>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</si>
  <si>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</si>
  <si>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</si>
  <si>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</si>
  <si>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2020 г.)</t>
  </si>
  <si>
    <t xml:space="preserve">Из сети ООО "ЭнергоТранзит" 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</si>
  <si>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</si>
  <si>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</si>
  <si>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</si>
  <si>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</si>
  <si>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</si>
  <si>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</si>
  <si>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</si>
  <si>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</si>
  <si>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</si>
  <si>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(план 2020 г.)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</si>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</sst>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164" formatCode="_(* #,##0.00_);_(* \(#,##0.00\);_(* &quot;-&quot;??_);_(@_)"/>
    <numFmt numFmtId="165" formatCode="#,##0.000"/>
    <numFmt numFmtId="166" formatCode="#,##0.000_ ;\-#,##0.000\ "/>
    <numFmt numFmtId="167" formatCode="0.000"/>
    <numFmt numFmtId="169" formatCode="_(* #,##0_);_(* \(#,##0\);_(* &quot;-&quot;??_);_(@_)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2" applyFont="1" applyFill="1" applyBorder="1" applyAlignment="1">
      <alignment horizontal="left" indent="2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3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7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165" fontId="10" fillId="2" borderId="19" xfId="0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165" fontId="10" fillId="0" borderId="19" xfId="1" applyNumberFormat="1" applyFont="1" applyFill="1" applyBorder="1" applyAlignment="1">
      <alignment horizontal="right"/>
    </xf>
    <xf numFmtId="165" fontId="10" fillId="0" borderId="2" xfId="0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 vertical="center"/>
    </xf>
    <xf numFmtId="165" fontId="10" fillId="0" borderId="2" xfId="1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19" xfId="1" applyNumberFormat="1" applyFont="1" applyBorder="1" applyAlignment="1">
      <alignment horizontal="center"/>
    </xf>
    <xf numFmtId="165" fontId="10" fillId="0" borderId="19" xfId="1" applyNumberFormat="1" applyFont="1" applyBorder="1" applyAlignment="1">
      <alignment horizontal="right"/>
    </xf>
    <xf numFmtId="165" fontId="10" fillId="0" borderId="20" xfId="1" applyNumberFormat="1" applyFont="1" applyBorder="1" applyAlignment="1">
      <alignment horizontal="right"/>
    </xf>
    <xf numFmtId="165" fontId="10" fillId="0" borderId="19" xfId="1" applyNumberFormat="1" applyFont="1" applyFill="1" applyBorder="1" applyAlignment="1">
      <alignment horizontal="center"/>
    </xf>
    <xf numFmtId="165" fontId="10" fillId="0" borderId="6" xfId="1" applyNumberFormat="1" applyFont="1" applyFill="1" applyBorder="1" applyAlignment="1">
      <alignment horizontal="center"/>
    </xf>
    <xf numFmtId="165" fontId="10" fillId="0" borderId="5" xfId="1" applyNumberFormat="1" applyFont="1" applyFill="1" applyBorder="1" applyAlignment="1">
      <alignment horizontal="center"/>
    </xf>
    <xf numFmtId="165" fontId="10" fillId="0" borderId="20" xfId="1" applyNumberFormat="1" applyFont="1" applyFill="1" applyBorder="1" applyAlignment="1">
      <alignment horizontal="right"/>
    </xf>
    <xf numFmtId="166" fontId="4" fillId="0" borderId="3" xfId="1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6" fontId="4" fillId="0" borderId="2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41" fontId="3" fillId="0" borderId="4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19" xfId="0" applyNumberFormat="1" applyFont="1" applyBorder="1" applyAlignment="1">
      <alignment vertical="center"/>
    </xf>
    <xf numFmtId="165" fontId="3" fillId="0" borderId="22" xfId="0" applyNumberFormat="1" applyFont="1" applyBorder="1" applyAlignment="1">
      <alignment vertical="center"/>
    </xf>
    <xf numFmtId="167" fontId="10" fillId="0" borderId="19" xfId="1" applyNumberFormat="1" applyFont="1" applyFill="1" applyBorder="1"/>
    <xf numFmtId="165" fontId="10" fillId="0" borderId="2" xfId="1" applyNumberFormat="1" applyFont="1" applyBorder="1" applyAlignment="1">
      <alignment horizontal="center"/>
    </xf>
    <xf numFmtId="165" fontId="3" fillId="0" borderId="2" xfId="0" applyNumberFormat="1" applyFont="1" applyFill="1" applyBorder="1" applyAlignment="1">
      <alignment horizontal="right" vertical="center"/>
    </xf>
    <xf numFmtId="165" fontId="10" fillId="0" borderId="19" xfId="1" applyNumberFormat="1" applyFont="1" applyFill="1" applyBorder="1"/>
    <xf numFmtId="165" fontId="3" fillId="2" borderId="2" xfId="0" applyNumberFormat="1" applyFont="1" applyFill="1" applyBorder="1" applyAlignment="1">
      <alignment horizontal="right" vertical="center"/>
    </xf>
    <xf numFmtId="41" fontId="3" fillId="0" borderId="3" xfId="1" applyNumberFormat="1" applyFont="1" applyBorder="1" applyAlignment="1">
      <alignment horizontal="center" vertical="center"/>
    </xf>
    <xf numFmtId="0" fontId="8" fillId="0" borderId="0" xfId="0" applyFont="1" applyFill="1"/>
    <xf numFmtId="0" fontId="4" fillId="0" borderId="18" xfId="0" applyFont="1" applyFill="1" applyBorder="1" applyAlignment="1">
      <alignment horizontal="center" vertical="top" shrinkToFit="1"/>
    </xf>
    <xf numFmtId="0" fontId="4" fillId="0" borderId="12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4" fillId="0" borderId="11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  <xf numFmtId="0" fontId="4" fillId="0" borderId="19" xfId="0" applyFont="1" applyFill="1" applyBorder="1"/>
    <xf numFmtId="0" fontId="2" fillId="0" borderId="25" xfId="0" applyFont="1" applyFill="1" applyBorder="1" applyAlignment="1">
      <alignment horizontal="right" vertical="center"/>
    </xf>
    <xf numFmtId="165" fontId="3" fillId="0" borderId="26" xfId="1" applyNumberFormat="1" applyFont="1" applyFill="1" applyBorder="1" applyAlignment="1">
      <alignment horizontal="right" vertical="center"/>
    </xf>
    <xf numFmtId="0" fontId="3" fillId="0" borderId="21" xfId="0" applyFont="1" applyFill="1" applyBorder="1"/>
    <xf numFmtId="165" fontId="4" fillId="0" borderId="32" xfId="1" applyNumberFormat="1" applyFont="1" applyFill="1" applyBorder="1" applyAlignment="1">
      <alignment vertical="center"/>
    </xf>
    <xf numFmtId="165" fontId="3" fillId="0" borderId="25" xfId="0" applyNumberFormat="1" applyFont="1" applyFill="1" applyBorder="1" applyAlignment="1">
      <alignment horizontal="right" vertical="center"/>
    </xf>
    <xf numFmtId="165" fontId="4" fillId="0" borderId="25" xfId="1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169" fontId="4" fillId="0" borderId="31" xfId="1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right" vertical="center"/>
    </xf>
    <xf numFmtId="0" fontId="4" fillId="0" borderId="24" xfId="0" applyFont="1" applyFill="1" applyBorder="1"/>
    <xf numFmtId="0" fontId="4" fillId="0" borderId="23" xfId="0" applyFont="1" applyBorder="1" applyAlignment="1">
      <alignment vertical="center"/>
    </xf>
    <xf numFmtId="2" fontId="4" fillId="0" borderId="2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3" fillId="0" borderId="19" xfId="2" applyFont="1" applyFill="1" applyBorder="1" applyAlignment="1">
      <alignment horizontal="left" indent="2"/>
    </xf>
    <xf numFmtId="0" fontId="3" fillId="2" borderId="19" xfId="2" applyFont="1" applyFill="1" applyBorder="1" applyAlignment="1">
      <alignment horizontal="left" indent="2"/>
    </xf>
    <xf numFmtId="0" fontId="3" fillId="0" borderId="19" xfId="0" applyFont="1" applyFill="1" applyBorder="1" applyAlignment="1">
      <alignment horizontal="left" indent="2"/>
    </xf>
    <xf numFmtId="0" fontId="4" fillId="0" borderId="30" xfId="0" applyFont="1" applyFill="1" applyBorder="1"/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165" fontId="3" fillId="2" borderId="33" xfId="0" applyNumberFormat="1" applyFont="1" applyFill="1" applyBorder="1" applyAlignment="1">
      <alignment horizontal="right" vertical="center"/>
    </xf>
    <xf numFmtId="165" fontId="3" fillId="0" borderId="34" xfId="1" applyNumberFormat="1" applyFont="1" applyFill="1" applyBorder="1" applyAlignment="1">
      <alignment horizontal="right" vertical="center"/>
    </xf>
    <xf numFmtId="165" fontId="3" fillId="0" borderId="35" xfId="0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165" fontId="3" fillId="0" borderId="34" xfId="1" applyNumberFormat="1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/>
    </xf>
    <xf numFmtId="165" fontId="3" fillId="0" borderId="33" xfId="1" applyNumberFormat="1" applyFont="1" applyBorder="1" applyAlignment="1">
      <alignment horizontal="center" vertical="center"/>
    </xf>
    <xf numFmtId="165" fontId="3" fillId="0" borderId="34" xfId="0" applyNumberFormat="1" applyFont="1" applyFill="1" applyBorder="1" applyAlignment="1">
      <alignment horizontal="right" vertical="center"/>
    </xf>
    <xf numFmtId="165" fontId="3" fillId="0" borderId="34" xfId="1" applyNumberFormat="1" applyFont="1" applyBorder="1" applyAlignment="1">
      <alignment horizontal="center" vertical="center"/>
    </xf>
    <xf numFmtId="165" fontId="3" fillId="0" borderId="34" xfId="1" applyNumberFormat="1" applyFont="1" applyBorder="1" applyAlignment="1">
      <alignment horizontal="right" vertical="center"/>
    </xf>
    <xf numFmtId="165" fontId="3" fillId="0" borderId="36" xfId="1" applyNumberFormat="1" applyFont="1" applyBorder="1" applyAlignment="1">
      <alignment horizontal="right" vertical="center"/>
    </xf>
    <xf numFmtId="165" fontId="3" fillId="0" borderId="35" xfId="1" applyNumberFormat="1" applyFont="1" applyFill="1" applyBorder="1" applyAlignment="1">
      <alignment horizontal="center" vertical="center"/>
    </xf>
    <xf numFmtId="165" fontId="3" fillId="0" borderId="36" xfId="1" applyNumberFormat="1" applyFont="1" applyFill="1" applyBorder="1" applyAlignment="1">
      <alignment horizontal="center" vertical="center"/>
    </xf>
    <xf numFmtId="165" fontId="3" fillId="0" borderId="37" xfId="1" applyNumberFormat="1" applyFont="1" applyFill="1" applyBorder="1" applyAlignment="1">
      <alignment horizontal="center" vertical="center"/>
    </xf>
    <xf numFmtId="165" fontId="3" fillId="0" borderId="37" xfId="1" applyNumberFormat="1" applyFont="1" applyFill="1" applyBorder="1" applyAlignment="1">
      <alignment horizontal="right" vertical="center"/>
    </xf>
    <xf numFmtId="165" fontId="3" fillId="0" borderId="38" xfId="1" applyNumberFormat="1" applyFont="1" applyFill="1" applyBorder="1" applyAlignment="1">
      <alignment horizontal="center" vertical="center"/>
    </xf>
    <xf numFmtId="165" fontId="4" fillId="0" borderId="39" xfId="1" applyNumberFormat="1" applyFont="1" applyFill="1" applyBorder="1" applyAlignment="1">
      <alignment vertical="center"/>
    </xf>
    <xf numFmtId="165" fontId="4" fillId="0" borderId="40" xfId="1" applyNumberFormat="1" applyFont="1" applyFill="1" applyBorder="1" applyAlignment="1">
      <alignment vertical="center"/>
    </xf>
    <xf numFmtId="165" fontId="4" fillId="0" borderId="41" xfId="1" applyNumberFormat="1" applyFont="1" applyFill="1" applyBorder="1" applyAlignment="1">
      <alignment vertical="center"/>
    </xf>
    <xf numFmtId="167" fontId="3" fillId="0" borderId="34" xfId="1" applyNumberFormat="1" applyFont="1" applyFill="1" applyBorder="1" applyAlignment="1">
      <alignment vertical="center"/>
    </xf>
    <xf numFmtId="165" fontId="3" fillId="0" borderId="35" xfId="1" applyNumberFormat="1" applyFont="1" applyBorder="1" applyAlignment="1">
      <alignment horizontal="center" vertical="center"/>
    </xf>
    <xf numFmtId="165" fontId="3" fillId="0" borderId="34" xfId="1" applyNumberFormat="1" applyFont="1" applyFill="1" applyBorder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169" fontId="3" fillId="0" borderId="46" xfId="0" applyNumberFormat="1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right" vertical="center"/>
    </xf>
    <xf numFmtId="4" fontId="3" fillId="0" borderId="38" xfId="0" applyNumberFormat="1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3" fillId="0" borderId="39" xfId="1" applyNumberFormat="1" applyFont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 wrapText="1"/>
    </xf>
    <xf numFmtId="0" fontId="4" fillId="0" borderId="48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169" fontId="4" fillId="0" borderId="28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3" fillId="0" borderId="2" xfId="0" applyNumberFormat="1" applyFont="1" applyFill="1" applyBorder="1" applyAlignment="1">
      <alignment horizontal="center" vertical="center"/>
    </xf>
    <xf numFmtId="16" fontId="3" fillId="0" borderId="5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>
      <selection sqref="A1:G2"/>
    </sheetView>
  </sheetViews>
  <sheetFormatPr defaultRowHeight="12.75" x14ac:dyDescent="0.2"/>
  <cols>
    <col min="1" max="1" width="10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29" t="s">
        <v>20</v>
      </c>
      <c r="C1" s="21"/>
      <c r="D1" s="21"/>
      <c r="F1" s="28"/>
      <c r="G1" s="27"/>
    </row>
    <row r="2" spans="1:7" s="26" customFormat="1" ht="57" customHeight="1" x14ac:dyDescent="0.35">
      <c r="A2" s="67" t="s">
        <v>27</v>
      </c>
      <c r="B2" s="67"/>
      <c r="C2" s="67"/>
      <c r="D2" s="67"/>
      <c r="E2" s="67"/>
      <c r="F2" s="67"/>
      <c r="G2" s="67"/>
    </row>
    <row r="3" spans="1:7" ht="16.5" thickBot="1" x14ac:dyDescent="0.3">
      <c r="A3" s="25"/>
      <c r="B3" s="24"/>
      <c r="C3" s="23"/>
      <c r="D3" s="23"/>
      <c r="E3" s="22"/>
      <c r="F3" s="21"/>
      <c r="G3" s="20"/>
    </row>
    <row r="4" spans="1:7" s="11" customFormat="1" ht="15.75" x14ac:dyDescent="0.2">
      <c r="A4" s="63" t="s">
        <v>19</v>
      </c>
      <c r="B4" s="65" t="s">
        <v>18</v>
      </c>
      <c r="C4" s="19" t="s">
        <v>17</v>
      </c>
      <c r="D4" s="18" t="s">
        <v>16</v>
      </c>
      <c r="E4" s="18" t="s">
        <v>15</v>
      </c>
      <c r="F4" s="17" t="s">
        <v>14</v>
      </c>
      <c r="G4" s="16" t="s">
        <v>13</v>
      </c>
    </row>
    <row r="5" spans="1:7" s="11" customFormat="1" ht="16.5" thickBot="1" x14ac:dyDescent="0.25">
      <c r="A5" s="64"/>
      <c r="B5" s="66"/>
      <c r="C5" s="15" t="s">
        <v>12</v>
      </c>
      <c r="D5" s="14" t="s">
        <v>12</v>
      </c>
      <c r="E5" s="14" t="s">
        <v>12</v>
      </c>
      <c r="F5" s="13" t="s">
        <v>12</v>
      </c>
      <c r="G5" s="12" t="s">
        <v>12</v>
      </c>
    </row>
    <row r="6" spans="1:7" s="2" customFormat="1" ht="15.75" x14ac:dyDescent="0.25">
      <c r="A6" s="10" t="s">
        <v>21</v>
      </c>
      <c r="B6" s="5" t="s">
        <v>11</v>
      </c>
      <c r="C6" s="30"/>
      <c r="D6" s="31"/>
      <c r="E6" s="32"/>
      <c r="F6" s="31"/>
      <c r="G6" s="33"/>
    </row>
    <row r="7" spans="1:7" s="2" customFormat="1" ht="15.75" x14ac:dyDescent="0.25">
      <c r="A7" s="9"/>
      <c r="B7" s="3" t="s">
        <v>10</v>
      </c>
      <c r="C7" s="34">
        <v>531860.48899999994</v>
      </c>
      <c r="D7" s="35">
        <v>208950.51</v>
      </c>
      <c r="E7" s="36">
        <v>32767.275000000001</v>
      </c>
      <c r="F7" s="37">
        <v>200.64</v>
      </c>
      <c r="G7" s="38">
        <f>SUM(C7:F7)</f>
        <v>773778.91399999999</v>
      </c>
    </row>
    <row r="8" spans="1:7" s="2" customFormat="1" ht="15.75" x14ac:dyDescent="0.25">
      <c r="A8" s="9"/>
      <c r="B8" s="3" t="s">
        <v>9</v>
      </c>
      <c r="C8" s="36">
        <v>91521.762000000002</v>
      </c>
      <c r="D8" s="39" t="s">
        <v>0</v>
      </c>
      <c r="E8" s="36">
        <v>9573.3379999999997</v>
      </c>
      <c r="F8" s="40" t="s">
        <v>0</v>
      </c>
      <c r="G8" s="38">
        <f>SUM(C8:F8)</f>
        <v>101095.1</v>
      </c>
    </row>
    <row r="9" spans="1:7" s="2" customFormat="1" ht="15.75" x14ac:dyDescent="0.25">
      <c r="A9" s="9"/>
      <c r="B9" s="3" t="s">
        <v>22</v>
      </c>
      <c r="C9" s="41" t="s">
        <v>0</v>
      </c>
      <c r="D9" s="37">
        <v>106385.595</v>
      </c>
      <c r="E9" s="41" t="s">
        <v>0</v>
      </c>
      <c r="F9" s="40" t="s">
        <v>0</v>
      </c>
      <c r="G9" s="38">
        <f t="shared" ref="G9:G14" si="0">SUM(C9:F9)</f>
        <v>106385.595</v>
      </c>
    </row>
    <row r="10" spans="1:7" s="2" customFormat="1" ht="15.75" x14ac:dyDescent="0.25">
      <c r="A10" s="9"/>
      <c r="B10" s="3" t="s">
        <v>8</v>
      </c>
      <c r="C10" s="41" t="s">
        <v>0</v>
      </c>
      <c r="D10" s="39" t="s">
        <v>0</v>
      </c>
      <c r="E10" s="42">
        <v>5363.6880000000001</v>
      </c>
      <c r="F10" s="40" t="s">
        <v>0</v>
      </c>
      <c r="G10" s="38">
        <f t="shared" si="0"/>
        <v>5363.6880000000001</v>
      </c>
    </row>
    <row r="11" spans="1:7" s="2" customFormat="1" ht="15.75" x14ac:dyDescent="0.25">
      <c r="A11" s="9"/>
      <c r="B11" s="3" t="s">
        <v>7</v>
      </c>
      <c r="C11" s="41" t="s">
        <v>0</v>
      </c>
      <c r="D11" s="35">
        <v>9.0060000000000002</v>
      </c>
      <c r="E11" s="41" t="s">
        <v>0</v>
      </c>
      <c r="F11" s="40" t="s">
        <v>0</v>
      </c>
      <c r="G11" s="38">
        <f t="shared" si="0"/>
        <v>9.0060000000000002</v>
      </c>
    </row>
    <row r="12" spans="1:7" s="2" customFormat="1" ht="15.75" x14ac:dyDescent="0.25">
      <c r="A12" s="9"/>
      <c r="B12" s="3" t="s">
        <v>6</v>
      </c>
      <c r="C12" s="41" t="s">
        <v>0</v>
      </c>
      <c r="D12" s="39" t="s">
        <v>0</v>
      </c>
      <c r="E12" s="36">
        <v>526.96</v>
      </c>
      <c r="F12" s="37">
        <v>413.096</v>
      </c>
      <c r="G12" s="38">
        <f t="shared" si="0"/>
        <v>940.05600000000004</v>
      </c>
    </row>
    <row r="13" spans="1:7" s="2" customFormat="1" ht="15.75" x14ac:dyDescent="0.25">
      <c r="A13" s="9"/>
      <c r="B13" s="3" t="s">
        <v>28</v>
      </c>
      <c r="C13" s="43">
        <v>25176.937999999998</v>
      </c>
      <c r="D13" s="39" t="s">
        <v>0</v>
      </c>
      <c r="E13" s="44" t="s">
        <v>0</v>
      </c>
      <c r="F13" s="39" t="s">
        <v>0</v>
      </c>
      <c r="G13" s="38">
        <f t="shared" si="0"/>
        <v>25176.937999999998</v>
      </c>
    </row>
    <row r="14" spans="1:7" s="2" customFormat="1" ht="15.75" x14ac:dyDescent="0.25">
      <c r="A14" s="9"/>
      <c r="B14" s="3" t="s">
        <v>5</v>
      </c>
      <c r="C14" s="45" t="s">
        <v>0</v>
      </c>
      <c r="D14" s="46" t="s">
        <v>0</v>
      </c>
      <c r="E14" s="47">
        <v>14078.922</v>
      </c>
      <c r="F14" s="46" t="s">
        <v>0</v>
      </c>
      <c r="G14" s="38">
        <f t="shared" si="0"/>
        <v>14078.922</v>
      </c>
    </row>
    <row r="15" spans="1:7" s="2" customFormat="1" ht="16.5" thickBot="1" x14ac:dyDescent="0.3">
      <c r="A15" s="8"/>
      <c r="B15" s="7" t="s">
        <v>1</v>
      </c>
      <c r="C15" s="48">
        <f>SUM(C7:C14)</f>
        <v>648559.1889999999</v>
      </c>
      <c r="D15" s="49">
        <f t="shared" ref="D15:G15" si="1">SUM(D7:D14)</f>
        <v>315345.11099999998</v>
      </c>
      <c r="E15" s="50">
        <f t="shared" si="1"/>
        <v>62310.182999999997</v>
      </c>
      <c r="F15" s="49">
        <f t="shared" si="1"/>
        <v>613.73599999999999</v>
      </c>
      <c r="G15" s="51">
        <f t="shared" si="1"/>
        <v>1026828.2189999999</v>
      </c>
    </row>
    <row r="16" spans="1:7" s="2" customFormat="1" ht="15.75" x14ac:dyDescent="0.25">
      <c r="A16" s="6">
        <v>2</v>
      </c>
      <c r="B16" s="5" t="s">
        <v>4</v>
      </c>
      <c r="C16" s="52"/>
      <c r="D16" s="53"/>
      <c r="E16" s="54"/>
      <c r="F16" s="53"/>
      <c r="G16" s="55"/>
    </row>
    <row r="17" spans="1:7" s="2" customFormat="1" ht="15.75" x14ac:dyDescent="0.25">
      <c r="A17" s="4"/>
      <c r="B17" s="3" t="s">
        <v>23</v>
      </c>
      <c r="C17" s="41" t="s">
        <v>0</v>
      </c>
      <c r="D17" s="35">
        <v>2388.7069999999999</v>
      </c>
      <c r="E17" s="56">
        <v>3053.1669999999999</v>
      </c>
      <c r="F17" s="57" t="s">
        <v>0</v>
      </c>
      <c r="G17" s="58">
        <f t="shared" ref="G17:G22" si="2">SUM(C17:F17)</f>
        <v>5441.8739999999998</v>
      </c>
    </row>
    <row r="18" spans="1:7" s="2" customFormat="1" ht="15.75" x14ac:dyDescent="0.25">
      <c r="A18" s="4"/>
      <c r="B18" s="3" t="s">
        <v>3</v>
      </c>
      <c r="C18" s="41" t="s">
        <v>0</v>
      </c>
      <c r="D18" s="57" t="s">
        <v>0</v>
      </c>
      <c r="E18" s="56">
        <v>4010.846</v>
      </c>
      <c r="F18" s="57" t="s">
        <v>0</v>
      </c>
      <c r="G18" s="58">
        <f t="shared" si="2"/>
        <v>4010.846</v>
      </c>
    </row>
    <row r="19" spans="1:7" s="2" customFormat="1" ht="15.75" x14ac:dyDescent="0.25">
      <c r="A19" s="4"/>
      <c r="B19" s="3" t="s">
        <v>24</v>
      </c>
      <c r="C19" s="41" t="s">
        <v>0</v>
      </c>
      <c r="D19" s="57" t="s">
        <v>0</v>
      </c>
      <c r="E19" s="59">
        <v>581.27599999999995</v>
      </c>
      <c r="F19" s="57" t="s">
        <v>0</v>
      </c>
      <c r="G19" s="58">
        <f t="shared" si="2"/>
        <v>581.27599999999995</v>
      </c>
    </row>
    <row r="20" spans="1:7" s="2" customFormat="1" ht="15.75" x14ac:dyDescent="0.25">
      <c r="A20" s="4"/>
      <c r="B20" s="3" t="s">
        <v>2</v>
      </c>
      <c r="C20" s="57" t="s">
        <v>0</v>
      </c>
      <c r="D20" s="35">
        <v>573.14400000000001</v>
      </c>
      <c r="E20" s="36">
        <v>189824.26300000001</v>
      </c>
      <c r="F20" s="39" t="s">
        <v>0</v>
      </c>
      <c r="G20" s="58">
        <f t="shared" si="2"/>
        <v>190397.40700000001</v>
      </c>
    </row>
    <row r="21" spans="1:7" s="2" customFormat="1" ht="15.75" x14ac:dyDescent="0.25">
      <c r="A21" s="4"/>
      <c r="B21" s="3" t="s">
        <v>25</v>
      </c>
      <c r="C21" s="57" t="s">
        <v>0</v>
      </c>
      <c r="D21" s="35">
        <v>2269.7669999999998</v>
      </c>
      <c r="E21" s="36">
        <v>36838.072</v>
      </c>
      <c r="F21" s="57" t="s">
        <v>0</v>
      </c>
      <c r="G21" s="58">
        <f t="shared" si="2"/>
        <v>39107.839</v>
      </c>
    </row>
    <row r="22" spans="1:7" s="2" customFormat="1" ht="15.75" x14ac:dyDescent="0.25">
      <c r="A22" s="4"/>
      <c r="B22" s="3" t="s">
        <v>26</v>
      </c>
      <c r="C22" s="57" t="s">
        <v>0</v>
      </c>
      <c r="D22" s="57" t="s">
        <v>0</v>
      </c>
      <c r="E22" s="36">
        <v>16446.303</v>
      </c>
      <c r="F22" s="57" t="s">
        <v>0</v>
      </c>
      <c r="G22" s="60">
        <f t="shared" si="2"/>
        <v>16446.303</v>
      </c>
    </row>
    <row r="23" spans="1:7" s="2" customFormat="1" ht="16.5" thickBot="1" x14ac:dyDescent="0.3">
      <c r="A23" s="8"/>
      <c r="B23" s="7" t="s">
        <v>1</v>
      </c>
      <c r="C23" s="61" t="s">
        <v>0</v>
      </c>
      <c r="D23" s="49">
        <f>SUM(D16:D22)</f>
        <v>5231.6179999999995</v>
      </c>
      <c r="E23" s="49">
        <f t="shared" ref="E23:G23" si="3">SUM(E16:E22)</f>
        <v>250753.92700000003</v>
      </c>
      <c r="F23" s="61" t="s">
        <v>0</v>
      </c>
      <c r="G23" s="51">
        <f t="shared" si="3"/>
        <v>255985.54499999998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B1" sqref="B1:B2"/>
    </sheetView>
  </sheetViews>
  <sheetFormatPr defaultRowHeight="12.75" x14ac:dyDescent="0.2"/>
  <cols>
    <col min="1" max="1" width="7.85546875" style="1" bestFit="1" customWidth="1"/>
    <col min="2" max="2" width="78.7109375" style="1" bestFit="1" customWidth="1"/>
    <col min="3" max="3" width="18.42578125" style="1" customWidth="1"/>
    <col min="4" max="4" width="17.42578125" style="1" customWidth="1"/>
    <col min="5" max="5" width="17.14062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 x14ac:dyDescent="0.3">
      <c r="A1" s="25"/>
      <c r="B1" s="29" t="s">
        <v>20</v>
      </c>
      <c r="C1" s="21"/>
      <c r="D1" s="21"/>
      <c r="F1" s="28"/>
      <c r="G1" s="27"/>
    </row>
    <row r="2" spans="1:7" ht="19.5" x14ac:dyDescent="0.35">
      <c r="A2" s="29"/>
      <c r="B2" s="62" t="s">
        <v>38</v>
      </c>
      <c r="C2" s="21"/>
      <c r="D2" s="21"/>
      <c r="F2" s="28"/>
      <c r="G2" s="27"/>
    </row>
    <row r="3" spans="1:7" ht="16.5" thickBot="1" x14ac:dyDescent="0.3">
      <c r="A3" s="25"/>
      <c r="B3" s="24"/>
      <c r="C3" s="23"/>
      <c r="D3" s="23"/>
      <c r="E3" s="22"/>
      <c r="F3" s="21"/>
      <c r="G3" s="20"/>
    </row>
    <row r="4" spans="1:7" s="11" customFormat="1" ht="15.75" x14ac:dyDescent="0.2">
      <c r="A4" s="63" t="s">
        <v>19</v>
      </c>
      <c r="B4" s="63" t="s">
        <v>18</v>
      </c>
      <c r="C4" s="19" t="s">
        <v>17</v>
      </c>
      <c r="D4" s="18" t="s">
        <v>16</v>
      </c>
      <c r="E4" s="18" t="s">
        <v>15</v>
      </c>
      <c r="F4" s="17" t="s">
        <v>14</v>
      </c>
      <c r="G4" s="16" t="s">
        <v>13</v>
      </c>
    </row>
    <row r="5" spans="1:7" s="11" customFormat="1" ht="16.5" thickBot="1" x14ac:dyDescent="0.25">
      <c r="A5" s="64"/>
      <c r="B5" s="64"/>
      <c r="C5" s="15" t="s">
        <v>12</v>
      </c>
      <c r="D5" s="14" t="s">
        <v>12</v>
      </c>
      <c r="E5" s="14" t="s">
        <v>12</v>
      </c>
      <c r="F5" s="13" t="s">
        <v>12</v>
      </c>
      <c r="G5" s="12" t="s">
        <v>12</v>
      </c>
    </row>
    <row r="6" spans="1:7" ht="15.75" x14ac:dyDescent="0.25">
      <c r="A6" s="75" t="s">
        <v>21</v>
      </c>
      <c r="B6" s="68" t="s">
        <v>29</v>
      </c>
      <c r="C6" s="86"/>
      <c r="D6" s="87"/>
      <c r="E6" s="87"/>
      <c r="F6" s="88"/>
      <c r="G6" s="69"/>
    </row>
    <row r="7" spans="1:7" ht="15.75" x14ac:dyDescent="0.25">
      <c r="A7" s="138"/>
      <c r="B7" s="82" t="s">
        <v>10</v>
      </c>
      <c r="C7" s="89">
        <v>531860.48899999994</v>
      </c>
      <c r="D7" s="90">
        <v>208950.51</v>
      </c>
      <c r="E7" s="90">
        <v>32767.275000000001</v>
      </c>
      <c r="F7" s="91">
        <v>200.64</v>
      </c>
      <c r="G7" s="70">
        <f t="shared" ref="G7:G12" si="0">SUM(C7:F7)</f>
        <v>773778.91399999999</v>
      </c>
    </row>
    <row r="8" spans="1:7" ht="15.75" x14ac:dyDescent="0.25">
      <c r="A8" s="138"/>
      <c r="B8" s="82" t="s">
        <v>9</v>
      </c>
      <c r="C8" s="92">
        <v>91521.762000000002</v>
      </c>
      <c r="D8" s="93" t="s">
        <v>0</v>
      </c>
      <c r="E8" s="90">
        <v>9573.3379999999997</v>
      </c>
      <c r="F8" s="94" t="s">
        <v>0</v>
      </c>
      <c r="G8" s="70">
        <f t="shared" si="0"/>
        <v>101095.1</v>
      </c>
    </row>
    <row r="9" spans="1:7" ht="15.75" x14ac:dyDescent="0.25">
      <c r="A9" s="138"/>
      <c r="B9" s="83" t="s">
        <v>22</v>
      </c>
      <c r="C9" s="95" t="s">
        <v>0</v>
      </c>
      <c r="D9" s="96">
        <v>106385.595</v>
      </c>
      <c r="E9" s="97" t="s">
        <v>0</v>
      </c>
      <c r="F9" s="94" t="s">
        <v>0</v>
      </c>
      <c r="G9" s="70">
        <f t="shared" si="0"/>
        <v>106385.595</v>
      </c>
    </row>
    <row r="10" spans="1:7" ht="15.75" x14ac:dyDescent="0.25">
      <c r="A10" s="138"/>
      <c r="B10" s="82" t="s">
        <v>8</v>
      </c>
      <c r="C10" s="95" t="s">
        <v>0</v>
      </c>
      <c r="D10" s="93" t="s">
        <v>0</v>
      </c>
      <c r="E10" s="98">
        <v>5363.6880000000001</v>
      </c>
      <c r="F10" s="94" t="s">
        <v>0</v>
      </c>
      <c r="G10" s="70">
        <f t="shared" si="0"/>
        <v>5363.6880000000001</v>
      </c>
    </row>
    <row r="11" spans="1:7" ht="15.75" x14ac:dyDescent="0.25">
      <c r="A11" s="138"/>
      <c r="B11" s="82" t="s">
        <v>7</v>
      </c>
      <c r="C11" s="95" t="s">
        <v>0</v>
      </c>
      <c r="D11" s="90">
        <v>9.0060000000000002</v>
      </c>
      <c r="E11" s="97" t="s">
        <v>0</v>
      </c>
      <c r="F11" s="94" t="s">
        <v>0</v>
      </c>
      <c r="G11" s="70">
        <f t="shared" si="0"/>
        <v>9.0060000000000002</v>
      </c>
    </row>
    <row r="12" spans="1:7" ht="15.75" x14ac:dyDescent="0.25">
      <c r="A12" s="138"/>
      <c r="B12" s="82" t="s">
        <v>6</v>
      </c>
      <c r="C12" s="95" t="s">
        <v>0</v>
      </c>
      <c r="D12" s="93" t="s">
        <v>0</v>
      </c>
      <c r="E12" s="90">
        <v>526.96</v>
      </c>
      <c r="F12" s="91">
        <v>413.096</v>
      </c>
      <c r="G12" s="70">
        <f t="shared" si="0"/>
        <v>940.05600000000004</v>
      </c>
    </row>
    <row r="13" spans="1:7" ht="15.75" x14ac:dyDescent="0.25">
      <c r="A13" s="138"/>
      <c r="B13" s="84" t="s">
        <v>28</v>
      </c>
      <c r="C13" s="99">
        <v>25176.937999999998</v>
      </c>
      <c r="D13" s="93" t="s">
        <v>0</v>
      </c>
      <c r="E13" s="93" t="s">
        <v>0</v>
      </c>
      <c r="F13" s="100" t="s">
        <v>0</v>
      </c>
      <c r="G13" s="70">
        <f>SUM(C13:F13)</f>
        <v>25176.937999999998</v>
      </c>
    </row>
    <row r="14" spans="1:7" ht="15.75" x14ac:dyDescent="0.25">
      <c r="A14" s="138"/>
      <c r="B14" s="84" t="s">
        <v>5</v>
      </c>
      <c r="C14" s="101" t="s">
        <v>0</v>
      </c>
      <c r="D14" s="102" t="s">
        <v>0</v>
      </c>
      <c r="E14" s="103">
        <v>14078.922</v>
      </c>
      <c r="F14" s="104" t="s">
        <v>0</v>
      </c>
      <c r="G14" s="70">
        <f>SUM(C14:F14)</f>
        <v>14078.922</v>
      </c>
    </row>
    <row r="15" spans="1:7" ht="16.5" thickBot="1" x14ac:dyDescent="0.3">
      <c r="A15" s="139" t="s">
        <v>30</v>
      </c>
      <c r="B15" s="71"/>
      <c r="C15" s="105">
        <f>SUM(C7:C14)</f>
        <v>648559.1889999999</v>
      </c>
      <c r="D15" s="106">
        <f t="shared" ref="D15:F15" si="1">SUM(D7:D14)</f>
        <v>315345.11099999998</v>
      </c>
      <c r="E15" s="106">
        <f t="shared" si="1"/>
        <v>62310.182999999997</v>
      </c>
      <c r="F15" s="107">
        <f t="shared" si="1"/>
        <v>613.73599999999999</v>
      </c>
      <c r="G15" s="72">
        <f>SUM(G7:G14)</f>
        <v>1026828.2189999999</v>
      </c>
    </row>
    <row r="16" spans="1:7" ht="15.75" x14ac:dyDescent="0.25">
      <c r="A16" s="140">
        <v>2</v>
      </c>
      <c r="B16" s="78" t="s">
        <v>31</v>
      </c>
      <c r="C16" s="125"/>
      <c r="D16" s="126"/>
      <c r="E16" s="126"/>
      <c r="F16" s="127"/>
      <c r="G16" s="128"/>
    </row>
    <row r="17" spans="1:7" ht="15.75" x14ac:dyDescent="0.25">
      <c r="A17" s="141"/>
      <c r="B17" s="82" t="s">
        <v>23</v>
      </c>
      <c r="C17" s="95" t="s">
        <v>0</v>
      </c>
      <c r="D17" s="90">
        <v>2388.7069999999999</v>
      </c>
      <c r="E17" s="108">
        <v>3053.1669999999999</v>
      </c>
      <c r="F17" s="109" t="s">
        <v>0</v>
      </c>
      <c r="G17" s="73">
        <f>E17+D17</f>
        <v>5441.8739999999998</v>
      </c>
    </row>
    <row r="18" spans="1:7" ht="15.75" x14ac:dyDescent="0.25">
      <c r="A18" s="141"/>
      <c r="B18" s="82" t="s">
        <v>3</v>
      </c>
      <c r="C18" s="95" t="s">
        <v>0</v>
      </c>
      <c r="D18" s="97" t="s">
        <v>0</v>
      </c>
      <c r="E18" s="108">
        <v>4010.846</v>
      </c>
      <c r="F18" s="109" t="s">
        <v>0</v>
      </c>
      <c r="G18" s="73">
        <f>E18</f>
        <v>4010.846</v>
      </c>
    </row>
    <row r="19" spans="1:7" ht="15.75" x14ac:dyDescent="0.25">
      <c r="A19" s="141"/>
      <c r="B19" s="82" t="s">
        <v>24</v>
      </c>
      <c r="C19" s="95" t="s">
        <v>0</v>
      </c>
      <c r="D19" s="97" t="s">
        <v>0</v>
      </c>
      <c r="E19" s="110">
        <v>581.27599999999995</v>
      </c>
      <c r="F19" s="109" t="s">
        <v>0</v>
      </c>
      <c r="G19" s="73">
        <f>E19</f>
        <v>581.27599999999995</v>
      </c>
    </row>
    <row r="20" spans="1:7" ht="15.75" x14ac:dyDescent="0.25">
      <c r="A20" s="141"/>
      <c r="B20" s="82" t="s">
        <v>2</v>
      </c>
      <c r="C20" s="95" t="s">
        <v>0</v>
      </c>
      <c r="D20" s="90">
        <v>573.14400000000001</v>
      </c>
      <c r="E20" s="90">
        <v>189824.26300000001</v>
      </c>
      <c r="F20" s="100" t="s">
        <v>0</v>
      </c>
      <c r="G20" s="73">
        <f>E20+D20</f>
        <v>190397.40700000001</v>
      </c>
    </row>
    <row r="21" spans="1:7" ht="15.75" x14ac:dyDescent="0.25">
      <c r="A21" s="141"/>
      <c r="B21" s="82" t="s">
        <v>25</v>
      </c>
      <c r="C21" s="95" t="s">
        <v>0</v>
      </c>
      <c r="D21" s="90">
        <v>2269.7669999999998</v>
      </c>
      <c r="E21" s="90">
        <v>36838.072</v>
      </c>
      <c r="F21" s="109" t="s">
        <v>0</v>
      </c>
      <c r="G21" s="73">
        <f>E21+D21</f>
        <v>39107.839</v>
      </c>
    </row>
    <row r="22" spans="1:7" ht="15.75" x14ac:dyDescent="0.25">
      <c r="A22" s="141"/>
      <c r="B22" s="82" t="s">
        <v>26</v>
      </c>
      <c r="C22" s="95" t="s">
        <v>0</v>
      </c>
      <c r="D22" s="97" t="s">
        <v>0</v>
      </c>
      <c r="E22" s="90">
        <v>16446.303</v>
      </c>
      <c r="F22" s="109" t="s">
        <v>0</v>
      </c>
      <c r="G22" s="73">
        <f>E22</f>
        <v>16446.303</v>
      </c>
    </row>
    <row r="23" spans="1:7" ht="16.5" thickBot="1" x14ac:dyDescent="0.3">
      <c r="A23" s="139" t="s">
        <v>30</v>
      </c>
      <c r="B23" s="71"/>
      <c r="C23" s="129" t="s">
        <v>0</v>
      </c>
      <c r="D23" s="106">
        <f>SUM(D17:D22)</f>
        <v>5231.6179999999995</v>
      </c>
      <c r="E23" s="106">
        <f>SUM(E17:E22)</f>
        <v>250753.92700000003</v>
      </c>
      <c r="F23" s="107">
        <f>SUM(F17:F22)</f>
        <v>0</v>
      </c>
      <c r="G23" s="72">
        <f>SUM(G17:G22)</f>
        <v>255985.54499999998</v>
      </c>
    </row>
    <row r="24" spans="1:7" ht="16.5" thickBot="1" x14ac:dyDescent="0.25">
      <c r="A24" s="131" t="s">
        <v>39</v>
      </c>
      <c r="B24" s="132" t="s">
        <v>32</v>
      </c>
      <c r="C24" s="133"/>
      <c r="D24" s="134"/>
      <c r="E24" s="135"/>
      <c r="F24" s="136"/>
      <c r="G24" s="137"/>
    </row>
    <row r="25" spans="1:7" ht="15.75" x14ac:dyDescent="0.25">
      <c r="A25" s="130" t="s">
        <v>40</v>
      </c>
      <c r="B25" s="85" t="s">
        <v>33</v>
      </c>
      <c r="C25" s="111"/>
      <c r="D25" s="112"/>
      <c r="E25" s="113"/>
      <c r="F25" s="114"/>
      <c r="G25" s="76"/>
    </row>
    <row r="26" spans="1:7" ht="15.75" x14ac:dyDescent="0.25">
      <c r="A26" s="142"/>
      <c r="B26" s="82" t="s">
        <v>34</v>
      </c>
      <c r="C26" s="115"/>
      <c r="D26" s="96">
        <v>28724.35</v>
      </c>
      <c r="E26" s="96">
        <v>60168.06</v>
      </c>
      <c r="F26" s="91">
        <v>45748.33</v>
      </c>
      <c r="G26" s="74">
        <f>D26+E26+F26</f>
        <v>134640.74</v>
      </c>
    </row>
    <row r="27" spans="1:7" ht="16.5" thickBot="1" x14ac:dyDescent="0.3">
      <c r="A27" s="143"/>
      <c r="B27" s="82" t="s">
        <v>35</v>
      </c>
      <c r="C27" s="116"/>
      <c r="D27" s="117">
        <v>2.98</v>
      </c>
      <c r="E27" s="117">
        <v>6.16</v>
      </c>
      <c r="F27" s="118">
        <v>10.49</v>
      </c>
      <c r="G27" s="77">
        <f>(G26*100)/G15</f>
        <v>13.112294491781981</v>
      </c>
    </row>
    <row r="28" spans="1:7" ht="15.75" x14ac:dyDescent="0.25">
      <c r="A28" s="140">
        <v>5</v>
      </c>
      <c r="B28" s="78" t="s">
        <v>36</v>
      </c>
      <c r="C28" s="119" t="s">
        <v>0</v>
      </c>
      <c r="D28" s="120"/>
      <c r="E28" s="120" t="s">
        <v>0</v>
      </c>
      <c r="F28" s="121" t="s">
        <v>0</v>
      </c>
      <c r="G28" s="79">
        <v>179.55799999999999</v>
      </c>
    </row>
    <row r="29" spans="1:7" ht="32.25" thickBot="1" x14ac:dyDescent="0.25">
      <c r="A29" s="139">
        <v>6</v>
      </c>
      <c r="B29" s="80" t="s">
        <v>37</v>
      </c>
      <c r="C29" s="122" t="s">
        <v>0</v>
      </c>
      <c r="D29" s="123"/>
      <c r="E29" s="123" t="s">
        <v>0</v>
      </c>
      <c r="F29" s="124" t="s">
        <v>0</v>
      </c>
      <c r="G29" s="81">
        <f>G15-G23</f>
        <v>770842.67399999988</v>
      </c>
    </row>
  </sheetData>
  <mergeCells count="2"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эл.энергии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2018-02-19T03:22:18Z</dcterms:created>
  <dcterms:modified xsi:type="dcterms:W3CDTF">2020-02-26T06:40:10Z</dcterms:modified>
</cp:coreProperties>
</file>