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28695" windowHeight="12525" activeTab="1"/>
  </bookViews>
  <sheets>
    <sheet name="Отпуск эл.энергии" sheetId="2" r:id="rId1"/>
    <sheet name="БЭЭиМ" sheetId="4" r:id="rId2"/>
  </sheets>
  <calcPr calcId="124519"/>
</workbook>
</file>

<file path=xl/calcChain.xml><?xml version="1.0" encoding="utf-8"?>
<calcChain xmlns="http://schemas.openxmlformats.org/spreadsheetml/2006/main">
  <c r="F23" i="2"/>
  <c r="E23"/>
  <c r="D23"/>
  <c r="G22"/>
  <c r="G21"/>
  <c r="G20"/>
  <c r="G19"/>
  <c r="G18"/>
  <c r="G17"/>
  <c r="G23" s="1"/>
  <c r="F15"/>
  <c r="E15"/>
  <c r="D15"/>
  <c r="C15"/>
  <c r="G14"/>
  <c r="G13"/>
  <c r="G12"/>
  <c r="G11"/>
  <c r="G10"/>
  <c r="G9"/>
  <c r="G8"/>
  <c r="G7"/>
  <c r="G15" s="1"/>
  <c r="G29" i="4"/>
  <c r="G27"/>
  <c r="F24"/>
  <c r="E24"/>
  <c r="D24"/>
  <c r="G23"/>
  <c r="G22"/>
  <c r="G21"/>
  <c r="G20"/>
  <c r="G19"/>
  <c r="G18"/>
  <c r="G24" s="1"/>
  <c r="F16"/>
  <c r="E16"/>
  <c r="D16"/>
  <c r="C16"/>
  <c r="G15"/>
  <c r="G14"/>
  <c r="G13"/>
  <c r="G12"/>
  <c r="G11"/>
  <c r="G10"/>
  <c r="G9"/>
  <c r="G8"/>
  <c r="G16" s="1"/>
  <c r="G30" l="1"/>
  <c r="G32"/>
</calcChain>
</file>

<file path=xl/sharedStrings.xml><?xml version="1.0" encoding="utf-8"?>
<sst xmlns="http://schemas.openxmlformats.org/spreadsheetml/2006/main" count="149" uniqueCount="46">
  <si>
    <t>-</t>
  </si>
  <si>
    <t>В сети ООО "КЭнК" Филиал "Энергосеть г.Новокузнецк"</t>
  </si>
  <si>
    <t xml:space="preserve">В сети ОАО "РЖД"   </t>
  </si>
  <si>
    <t>Из сети ООО "КЭнК" Филиал "Энергосеть г.Новокузнецк"</t>
  </si>
  <si>
    <t>Из сети ОАО "РЖД"</t>
  </si>
  <si>
    <t xml:space="preserve">Из сети ООО "ЭнергоПаритет" </t>
  </si>
  <si>
    <t>Из сети ТСО "Сибирь"</t>
  </si>
  <si>
    <t>Из сети ООО "ЕвразЭнергоТранс"</t>
  </si>
  <si>
    <t>Из сети филиала ПАО"МРСК Сибири"-"Кузбассэнерго-РЭС"</t>
  </si>
  <si>
    <t>тыс. кВт*ч</t>
  </si>
  <si>
    <t xml:space="preserve">Всего </t>
  </si>
  <si>
    <t xml:space="preserve">НН </t>
  </si>
  <si>
    <t>СН2</t>
  </si>
  <si>
    <t>СН1</t>
  </si>
  <si>
    <t>ВН</t>
  </si>
  <si>
    <t>Группы потребителей</t>
  </si>
  <si>
    <t>№ п/п</t>
  </si>
  <si>
    <t>ИНФОРМАЦИЯ</t>
  </si>
  <si>
    <t>1</t>
  </si>
  <si>
    <t>Из сети АО "СибПСК"</t>
  </si>
  <si>
    <t>В сети филиала ПАО "МРСК Сибири"-"Кузбассэнерго-РЭС"</t>
  </si>
  <si>
    <t>В сети ООО АО "СибПСК"</t>
  </si>
  <si>
    <t>В сети ТСО "Сибирь"</t>
  </si>
  <si>
    <t xml:space="preserve">В сети ООО "ЭнергоПаритет" </t>
  </si>
  <si>
    <t xml:space="preserve">Из сети ООО "ЭнергоТранзит" </t>
  </si>
  <si>
    <t xml:space="preserve">ВН,тыс </t>
  </si>
  <si>
    <t xml:space="preserve">СН1,тыс </t>
  </si>
  <si>
    <t xml:space="preserve">СН2,тыс </t>
  </si>
  <si>
    <t xml:space="preserve">НН,тыс </t>
  </si>
  <si>
    <t xml:space="preserve">Всего,тыс </t>
  </si>
  <si>
    <t>кВтч</t>
  </si>
  <si>
    <t>1.1</t>
  </si>
  <si>
    <t>Отпуск электроэнергии в сеть ООО "Горэлектросеть":</t>
  </si>
  <si>
    <t>Итого:</t>
  </si>
  <si>
    <t>Отпуск электроэнергии из сети ООО"Горэлектросеть":</t>
  </si>
  <si>
    <t>1.2</t>
  </si>
  <si>
    <t>Объем переданной потребителям сетевой организации</t>
  </si>
  <si>
    <t>1.3</t>
  </si>
  <si>
    <t>Фактические потери электроэнергии в сети:</t>
  </si>
  <si>
    <t>в абсолютном выражении, тыс.кВт*ч:</t>
  </si>
  <si>
    <t>в относительном выражении %:</t>
  </si>
  <si>
    <t>Фактическая расчетная мощность приема в сеть ССК, МВт:</t>
  </si>
  <si>
    <t>Технологический расход (Суммарный сальдированный переток электроэнергии):</t>
  </si>
  <si>
    <t>о балансе электрической энергии и мощности (план 2021 г.)</t>
  </si>
  <si>
    <t>2021г.</t>
  </si>
  <si>
    <t>Об отпуске электроэнергии в сеть и отпуске электроэнергии из сети сетевой компании по уровням напряжений, используемых для ценообразования, потребителям электрической энергии и территориальным сетевым организациям, присоединенным к сетям сетевой организации (план 2021 г.)</t>
  </si>
</sst>
</file>

<file path=xl/styles.xml><?xml version="1.0" encoding="utf-8"?>
<styleSheet xmlns="http://schemas.openxmlformats.org/spreadsheetml/2006/main">
  <numFmts count="7">
    <numFmt numFmtId="41" formatCode="_-* #,##0_р_._-;\-* #,##0_р_._-;_-* &quot;-&quot;_р_._-;_-@_-"/>
    <numFmt numFmtId="164" formatCode="_(* #,##0.00_);_(* \(#,##0.00\);_(* &quot;-&quot;??_);_(@_)"/>
    <numFmt numFmtId="165" formatCode="#,##0.000"/>
    <numFmt numFmtId="166" formatCode="#,##0.000_ ;\-#,##0.000\ "/>
    <numFmt numFmtId="167" formatCode="0.000"/>
    <numFmt numFmtId="168" formatCode="_(* #,##0.000_);_(* \(#,##0.000\);_(* &quot;-&quot;??_);_(@_)"/>
    <numFmt numFmtId="169" formatCode="_(* #,##0_);_(* \(#,##0\);_(* &quot;-&quot;??_);_(@_)"/>
  </numFmts>
  <fonts count="17"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8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Arial"/>
      <family val="2"/>
      <charset val="204"/>
    </font>
    <font>
      <b/>
      <sz val="8"/>
      <name val="Arial"/>
      <family val="2"/>
      <charset val="204"/>
    </font>
    <font>
      <b/>
      <sz val="14"/>
      <name val="Arial"/>
      <family val="2"/>
      <charset val="204"/>
    </font>
    <font>
      <sz val="11"/>
      <name val="Arial"/>
      <family val="2"/>
      <charset val="204"/>
    </font>
    <font>
      <b/>
      <sz val="12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/>
  </cellStyleXfs>
  <cellXfs count="157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2" xfId="2" applyFont="1" applyFill="1" applyBorder="1" applyAlignment="1">
      <alignment horizontal="left" indent="2"/>
    </xf>
    <xf numFmtId="0" fontId="3" fillId="0" borderId="4" xfId="0" applyFont="1" applyFill="1" applyBorder="1" applyAlignment="1">
      <alignment horizontal="center"/>
    </xf>
    <xf numFmtId="0" fontId="4" fillId="0" borderId="2" xfId="0" applyFont="1" applyFill="1" applyBorder="1"/>
    <xf numFmtId="0" fontId="4" fillId="0" borderId="4" xfId="0" applyFont="1" applyFill="1" applyBorder="1" applyAlignment="1">
      <alignment horizontal="center"/>
    </xf>
    <xf numFmtId="0" fontId="4" fillId="0" borderId="1" xfId="0" applyFont="1" applyFill="1" applyBorder="1"/>
    <xf numFmtId="0" fontId="4" fillId="0" borderId="3" xfId="0" applyFont="1" applyFill="1" applyBorder="1" applyAlignment="1">
      <alignment horizontal="center"/>
    </xf>
    <xf numFmtId="49" fontId="3" fillId="0" borderId="4" xfId="0" applyNumberFormat="1" applyFont="1" applyFill="1" applyBorder="1" applyAlignment="1">
      <alignment horizontal="center"/>
    </xf>
    <xf numFmtId="49" fontId="4" fillId="0" borderId="4" xfId="0" applyNumberFormat="1" applyFont="1" applyFill="1" applyBorder="1" applyAlignment="1">
      <alignment horizontal="center"/>
    </xf>
    <xf numFmtId="0" fontId="4" fillId="0" borderId="0" xfId="0" applyFont="1" applyAlignment="1">
      <alignment vertical="top"/>
    </xf>
    <xf numFmtId="0" fontId="4" fillId="0" borderId="7" xfId="0" applyFont="1" applyFill="1" applyBorder="1" applyAlignment="1">
      <alignment horizontal="center" vertical="top"/>
    </xf>
    <xf numFmtId="0" fontId="4" fillId="0" borderId="8" xfId="0" applyFont="1" applyFill="1" applyBorder="1" applyAlignment="1">
      <alignment horizontal="center" vertical="top"/>
    </xf>
    <xf numFmtId="0" fontId="4" fillId="0" borderId="9" xfId="0" applyFont="1" applyFill="1" applyBorder="1" applyAlignment="1">
      <alignment horizontal="center" vertical="top"/>
    </xf>
    <xf numFmtId="0" fontId="4" fillId="0" borderId="10" xfId="0" applyFont="1" applyFill="1" applyBorder="1" applyAlignment="1">
      <alignment horizontal="center" vertical="top"/>
    </xf>
    <xf numFmtId="0" fontId="4" fillId="0" borderId="13" xfId="0" applyFont="1" applyFill="1" applyBorder="1" applyAlignment="1">
      <alignment horizontal="center" vertical="top"/>
    </xf>
    <xf numFmtId="0" fontId="4" fillId="0" borderId="14" xfId="0" applyFont="1" applyFill="1" applyBorder="1" applyAlignment="1">
      <alignment horizontal="center" vertical="top"/>
    </xf>
    <xf numFmtId="0" fontId="4" fillId="0" borderId="15" xfId="0" applyFont="1" applyFill="1" applyBorder="1" applyAlignment="1">
      <alignment horizontal="center" vertical="top"/>
    </xf>
    <xf numFmtId="0" fontId="4" fillId="0" borderId="16" xfId="0" applyFont="1" applyFill="1" applyBorder="1" applyAlignment="1">
      <alignment horizontal="center" vertical="top"/>
    </xf>
    <xf numFmtId="0" fontId="2" fillId="0" borderId="0" xfId="0" applyFont="1" applyFill="1" applyAlignment="1">
      <alignment horizontal="right"/>
    </xf>
    <xf numFmtId="0" fontId="5" fillId="0" borderId="0" xfId="0" applyFont="1" applyFill="1"/>
    <xf numFmtId="0" fontId="4" fillId="0" borderId="0" xfId="0" applyFont="1" applyFill="1"/>
    <xf numFmtId="0" fontId="6" fillId="0" borderId="0" xfId="0" applyFont="1" applyFill="1"/>
    <xf numFmtId="0" fontId="3" fillId="0" borderId="0" xfId="0" applyFont="1" applyFill="1"/>
    <xf numFmtId="0" fontId="2" fillId="0" borderId="0" xfId="0" applyFont="1" applyFill="1"/>
    <xf numFmtId="0" fontId="7" fillId="0" borderId="0" xfId="0" applyFont="1"/>
    <xf numFmtId="0" fontId="2" fillId="0" borderId="0" xfId="0" applyFont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9" fillId="0" borderId="0" xfId="0" applyFont="1" applyFill="1"/>
    <xf numFmtId="0" fontId="3" fillId="0" borderId="4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3" fillId="0" borderId="19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right" vertical="center"/>
    </xf>
    <xf numFmtId="165" fontId="10" fillId="2" borderId="19" xfId="0" applyNumberFormat="1" applyFont="1" applyFill="1" applyBorder="1" applyAlignment="1">
      <alignment horizontal="right"/>
    </xf>
    <xf numFmtId="165" fontId="10" fillId="0" borderId="2" xfId="1" applyNumberFormat="1" applyFont="1" applyFill="1" applyBorder="1" applyAlignment="1">
      <alignment horizontal="right"/>
    </xf>
    <xf numFmtId="165" fontId="10" fillId="0" borderId="19" xfId="1" applyNumberFormat="1" applyFont="1" applyFill="1" applyBorder="1" applyAlignment="1">
      <alignment horizontal="right"/>
    </xf>
    <xf numFmtId="165" fontId="10" fillId="0" borderId="2" xfId="0" applyNumberFormat="1" applyFont="1" applyFill="1" applyBorder="1" applyAlignment="1">
      <alignment horizontal="right"/>
    </xf>
    <xf numFmtId="165" fontId="3" fillId="0" borderId="2" xfId="1" applyNumberFormat="1" applyFont="1" applyFill="1" applyBorder="1" applyAlignment="1">
      <alignment horizontal="right" vertical="center"/>
    </xf>
    <xf numFmtId="165" fontId="10" fillId="0" borderId="2" xfId="1" applyNumberFormat="1" applyFont="1" applyFill="1" applyBorder="1" applyAlignment="1">
      <alignment horizontal="center"/>
    </xf>
    <xf numFmtId="165" fontId="10" fillId="0" borderId="2" xfId="0" applyNumberFormat="1" applyFont="1" applyFill="1" applyBorder="1" applyAlignment="1">
      <alignment horizontal="center"/>
    </xf>
    <xf numFmtId="165" fontId="10" fillId="0" borderId="19" xfId="1" applyNumberFormat="1" applyFont="1" applyBorder="1" applyAlignment="1">
      <alignment horizontal="center"/>
    </xf>
    <xf numFmtId="165" fontId="10" fillId="0" borderId="19" xfId="1" applyNumberFormat="1" applyFont="1" applyBorder="1" applyAlignment="1">
      <alignment horizontal="right"/>
    </xf>
    <xf numFmtId="165" fontId="10" fillId="0" borderId="20" xfId="1" applyNumberFormat="1" applyFont="1" applyBorder="1" applyAlignment="1">
      <alignment horizontal="right"/>
    </xf>
    <xf numFmtId="165" fontId="10" fillId="0" borderId="19" xfId="1" applyNumberFormat="1" applyFont="1" applyFill="1" applyBorder="1" applyAlignment="1">
      <alignment horizontal="center"/>
    </xf>
    <xf numFmtId="165" fontId="10" fillId="0" borderId="6" xfId="1" applyNumberFormat="1" applyFont="1" applyFill="1" applyBorder="1" applyAlignment="1">
      <alignment horizontal="center"/>
    </xf>
    <xf numFmtId="165" fontId="10" fillId="0" borderId="5" xfId="1" applyNumberFormat="1" applyFont="1" applyFill="1" applyBorder="1" applyAlignment="1">
      <alignment horizontal="center"/>
    </xf>
    <xf numFmtId="165" fontId="10" fillId="0" borderId="20" xfId="1" applyNumberFormat="1" applyFont="1" applyFill="1" applyBorder="1" applyAlignment="1">
      <alignment horizontal="right"/>
    </xf>
    <xf numFmtId="166" fontId="4" fillId="0" borderId="3" xfId="1" applyNumberFormat="1" applyFont="1" applyFill="1" applyBorder="1" applyAlignment="1">
      <alignment vertical="center"/>
    </xf>
    <xf numFmtId="166" fontId="4" fillId="0" borderId="1" xfId="1" applyNumberFormat="1" applyFont="1" applyFill="1" applyBorder="1" applyAlignment="1">
      <alignment vertical="center"/>
    </xf>
    <xf numFmtId="166" fontId="4" fillId="0" borderId="21" xfId="1" applyNumberFormat="1" applyFont="1" applyFill="1" applyBorder="1" applyAlignment="1">
      <alignment vertical="center"/>
    </xf>
    <xf numFmtId="165" fontId="4" fillId="0" borderId="1" xfId="1" applyNumberFormat="1" applyFont="1" applyFill="1" applyBorder="1" applyAlignment="1">
      <alignment vertical="center"/>
    </xf>
    <xf numFmtId="41" fontId="3" fillId="0" borderId="4" xfId="0" applyNumberFormat="1" applyFont="1" applyBorder="1" applyAlignment="1">
      <alignment vertical="center"/>
    </xf>
    <xf numFmtId="41" fontId="3" fillId="0" borderId="2" xfId="0" applyNumberFormat="1" applyFont="1" applyBorder="1" applyAlignment="1">
      <alignment vertical="center"/>
    </xf>
    <xf numFmtId="41" fontId="3" fillId="0" borderId="19" xfId="0" applyNumberFormat="1" applyFont="1" applyBorder="1" applyAlignment="1">
      <alignment vertical="center"/>
    </xf>
    <xf numFmtId="165" fontId="3" fillId="0" borderId="22" xfId="0" applyNumberFormat="1" applyFont="1" applyBorder="1" applyAlignment="1">
      <alignment vertical="center"/>
    </xf>
    <xf numFmtId="167" fontId="10" fillId="0" borderId="19" xfId="1" applyNumberFormat="1" applyFont="1" applyFill="1" applyBorder="1"/>
    <xf numFmtId="165" fontId="10" fillId="0" borderId="2" xfId="1" applyNumberFormat="1" applyFont="1" applyBorder="1" applyAlignment="1">
      <alignment horizontal="center"/>
    </xf>
    <xf numFmtId="165" fontId="3" fillId="0" borderId="2" xfId="0" applyNumberFormat="1" applyFont="1" applyFill="1" applyBorder="1" applyAlignment="1">
      <alignment horizontal="right" vertical="center"/>
    </xf>
    <xf numFmtId="165" fontId="10" fillId="0" borderId="19" xfId="1" applyNumberFormat="1" applyFont="1" applyFill="1" applyBorder="1"/>
    <xf numFmtId="165" fontId="3" fillId="2" borderId="2" xfId="0" applyNumberFormat="1" applyFont="1" applyFill="1" applyBorder="1" applyAlignment="1">
      <alignment horizontal="right" vertical="center"/>
    </xf>
    <xf numFmtId="41" fontId="3" fillId="0" borderId="3" xfId="1" applyNumberFormat="1" applyFont="1" applyBorder="1" applyAlignment="1">
      <alignment horizontal="center" vertical="center"/>
    </xf>
    <xf numFmtId="0" fontId="1" fillId="0" borderId="0" xfId="0" applyFont="1" applyFill="1"/>
    <xf numFmtId="0" fontId="11" fillId="0" borderId="0" xfId="0" applyFont="1" applyFill="1"/>
    <xf numFmtId="0" fontId="1" fillId="0" borderId="0" xfId="0" applyFont="1"/>
    <xf numFmtId="0" fontId="1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2" fillId="0" borderId="0" xfId="0" applyFont="1" applyFill="1"/>
    <xf numFmtId="0" fontId="10" fillId="0" borderId="0" xfId="0" applyFont="1" applyFill="1"/>
    <xf numFmtId="0" fontId="13" fillId="0" borderId="0" xfId="0" applyFont="1" applyFill="1"/>
    <xf numFmtId="0" fontId="14" fillId="0" borderId="0" xfId="0" applyFont="1" applyFill="1"/>
    <xf numFmtId="0" fontId="1" fillId="0" borderId="0" xfId="0" applyFont="1" applyFill="1" applyAlignment="1">
      <alignment horizontal="right"/>
    </xf>
    <xf numFmtId="0" fontId="1" fillId="0" borderId="23" xfId="0" applyFont="1" applyFill="1" applyBorder="1" applyAlignment="1">
      <alignment horizontal="center"/>
    </xf>
    <xf numFmtId="0" fontId="1" fillId="0" borderId="17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5" fillId="0" borderId="24" xfId="0" applyFont="1" applyFill="1" applyBorder="1" applyAlignment="1">
      <alignment horizontal="center"/>
    </xf>
    <xf numFmtId="0" fontId="15" fillId="0" borderId="11" xfId="0" applyFont="1" applyFill="1" applyBorder="1" applyAlignment="1">
      <alignment horizontal="center"/>
    </xf>
    <xf numFmtId="0" fontId="15" fillId="0" borderId="7" xfId="0" applyFont="1" applyFill="1" applyBorder="1" applyAlignment="1">
      <alignment horizontal="center"/>
    </xf>
    <xf numFmtId="0" fontId="16" fillId="0" borderId="25" xfId="0" applyFont="1" applyFill="1" applyBorder="1" applyAlignment="1">
      <alignment horizontal="center"/>
    </xf>
    <xf numFmtId="0" fontId="16" fillId="0" borderId="26" xfId="0" applyFont="1" applyFill="1" applyBorder="1" applyAlignment="1">
      <alignment horizontal="center"/>
    </xf>
    <xf numFmtId="0" fontId="16" fillId="0" borderId="27" xfId="0" applyFont="1" applyFill="1" applyBorder="1" applyAlignment="1">
      <alignment horizontal="center"/>
    </xf>
    <xf numFmtId="0" fontId="16" fillId="0" borderId="28" xfId="0" applyFont="1" applyFill="1" applyBorder="1" applyAlignment="1">
      <alignment horizontal="right"/>
    </xf>
    <xf numFmtId="49" fontId="14" fillId="0" borderId="4" xfId="0" applyNumberFormat="1" applyFont="1" applyFill="1" applyBorder="1" applyAlignment="1">
      <alignment horizontal="center"/>
    </xf>
    <xf numFmtId="0" fontId="14" fillId="0" borderId="2" xfId="0" applyFont="1" applyFill="1" applyBorder="1"/>
    <xf numFmtId="0" fontId="1" fillId="0" borderId="19" xfId="0" applyFont="1" applyFill="1" applyBorder="1"/>
    <xf numFmtId="0" fontId="1" fillId="0" borderId="2" xfId="0" applyFont="1" applyFill="1" applyBorder="1"/>
    <xf numFmtId="0" fontId="1" fillId="0" borderId="29" xfId="0" applyFont="1" applyFill="1" applyBorder="1" applyAlignment="1">
      <alignment horizontal="right"/>
    </xf>
    <xf numFmtId="49" fontId="0" fillId="0" borderId="4" xfId="0" applyNumberFormat="1" applyFill="1" applyBorder="1" applyAlignment="1">
      <alignment horizontal="center"/>
    </xf>
    <xf numFmtId="0" fontId="10" fillId="0" borderId="2" xfId="2" applyFont="1" applyFill="1" applyBorder="1"/>
    <xf numFmtId="165" fontId="10" fillId="0" borderId="30" xfId="1" applyNumberFormat="1" applyFont="1" applyFill="1" applyBorder="1" applyAlignment="1">
      <alignment horizontal="right"/>
    </xf>
    <xf numFmtId="49" fontId="1" fillId="0" borderId="4" xfId="0" applyNumberFormat="1" applyFont="1" applyFill="1" applyBorder="1" applyAlignment="1">
      <alignment horizontal="center"/>
    </xf>
    <xf numFmtId="0" fontId="10" fillId="2" borderId="2" xfId="2" applyFont="1" applyFill="1" applyBorder="1"/>
    <xf numFmtId="0" fontId="10" fillId="0" borderId="31" xfId="0" applyFont="1" applyFill="1" applyBorder="1"/>
    <xf numFmtId="0" fontId="10" fillId="0" borderId="2" xfId="0" applyFont="1" applyFill="1" applyBorder="1"/>
    <xf numFmtId="0" fontId="14" fillId="0" borderId="3" xfId="0" applyFont="1" applyFill="1" applyBorder="1" applyAlignment="1">
      <alignment horizontal="center"/>
    </xf>
    <xf numFmtId="0" fontId="10" fillId="0" borderId="1" xfId="0" applyFont="1" applyFill="1" applyBorder="1"/>
    <xf numFmtId="165" fontId="14" fillId="0" borderId="32" xfId="1" applyNumberFormat="1" applyFont="1" applyFill="1" applyBorder="1"/>
    <xf numFmtId="165" fontId="14" fillId="0" borderId="33" xfId="1" applyNumberFormat="1" applyFont="1" applyFill="1" applyBorder="1"/>
    <xf numFmtId="165" fontId="14" fillId="0" borderId="34" xfId="1" applyNumberFormat="1" applyFont="1" applyFill="1" applyBorder="1"/>
    <xf numFmtId="165" fontId="14" fillId="0" borderId="35" xfId="1" applyNumberFormat="1" applyFont="1" applyFill="1" applyBorder="1"/>
    <xf numFmtId="0" fontId="14" fillId="0" borderId="4" xfId="0" applyFont="1" applyFill="1" applyBorder="1" applyAlignment="1">
      <alignment horizontal="center"/>
    </xf>
    <xf numFmtId="0" fontId="10" fillId="0" borderId="19" xfId="0" applyFont="1" applyBorder="1"/>
    <xf numFmtId="0" fontId="10" fillId="0" borderId="2" xfId="0" applyFont="1" applyBorder="1"/>
    <xf numFmtId="0" fontId="10" fillId="0" borderId="36" xfId="0" applyFont="1" applyBorder="1"/>
    <xf numFmtId="0" fontId="1" fillId="0" borderId="4" xfId="0" applyFont="1" applyFill="1" applyBorder="1" applyAlignment="1">
      <alignment horizontal="center"/>
    </xf>
    <xf numFmtId="0" fontId="10" fillId="2" borderId="2" xfId="0" applyFont="1" applyFill="1" applyBorder="1"/>
    <xf numFmtId="165" fontId="10" fillId="0" borderId="29" xfId="0" applyNumberFormat="1" applyFont="1" applyFill="1" applyBorder="1" applyAlignment="1">
      <alignment horizontal="right"/>
    </xf>
    <xf numFmtId="0" fontId="0" fillId="0" borderId="4" xfId="0" applyFill="1" applyBorder="1" applyAlignment="1">
      <alignment horizontal="center"/>
    </xf>
    <xf numFmtId="165" fontId="14" fillId="0" borderId="2" xfId="1" applyNumberFormat="1" applyFont="1" applyFill="1" applyBorder="1"/>
    <xf numFmtId="165" fontId="14" fillId="0" borderId="19" xfId="1" applyNumberFormat="1" applyFont="1" applyFill="1" applyBorder="1"/>
    <xf numFmtId="165" fontId="14" fillId="0" borderId="29" xfId="1" applyNumberFormat="1" applyFont="1" applyFill="1" applyBorder="1"/>
    <xf numFmtId="0" fontId="14" fillId="0" borderId="6" xfId="0" applyFont="1" applyFill="1" applyBorder="1" applyAlignment="1">
      <alignment horizontal="center"/>
    </xf>
    <xf numFmtId="0" fontId="10" fillId="0" borderId="5" xfId="0" applyFont="1" applyFill="1" applyBorder="1"/>
    <xf numFmtId="0" fontId="10" fillId="0" borderId="20" xfId="0" applyFont="1" applyFill="1" applyBorder="1"/>
    <xf numFmtId="167" fontId="14" fillId="0" borderId="1" xfId="1" applyNumberFormat="1" applyFont="1" applyFill="1" applyBorder="1"/>
    <xf numFmtId="168" fontId="14" fillId="0" borderId="20" xfId="1" applyNumberFormat="1" applyFont="1" applyFill="1" applyBorder="1"/>
    <xf numFmtId="167" fontId="14" fillId="0" borderId="5" xfId="1" applyNumberFormat="1" applyFont="1" applyFill="1" applyBorder="1"/>
    <xf numFmtId="168" fontId="14" fillId="0" borderId="30" xfId="1" applyNumberFormat="1" applyFont="1" applyFill="1" applyBorder="1" applyAlignment="1">
      <alignment horizontal="right"/>
    </xf>
    <xf numFmtId="49" fontId="14" fillId="0" borderId="4" xfId="0" applyNumberFormat="1" applyFont="1" applyFill="1" applyBorder="1" applyAlignment="1">
      <alignment horizontal="center" vertical="center"/>
    </xf>
    <xf numFmtId="0" fontId="10" fillId="0" borderId="27" xfId="0" applyFont="1" applyFill="1" applyBorder="1" applyAlignment="1">
      <alignment horizontal="center" vertical="center" wrapText="1"/>
    </xf>
    <xf numFmtId="0" fontId="10" fillId="0" borderId="26" xfId="0" applyFont="1" applyFill="1" applyBorder="1" applyAlignment="1">
      <alignment horizontal="center" vertical="center" wrapText="1"/>
    </xf>
    <xf numFmtId="169" fontId="14" fillId="0" borderId="26" xfId="1" applyNumberFormat="1" applyFont="1" applyFill="1" applyBorder="1" applyAlignment="1">
      <alignment horizontal="center" vertical="center" wrapText="1"/>
    </xf>
    <xf numFmtId="168" fontId="10" fillId="0" borderId="19" xfId="1" applyNumberFormat="1" applyFont="1" applyFill="1" applyBorder="1" applyAlignment="1"/>
    <xf numFmtId="0" fontId="14" fillId="0" borderId="37" xfId="0" applyFont="1" applyFill="1" applyBorder="1"/>
    <xf numFmtId="0" fontId="10" fillId="0" borderId="38" xfId="0" applyFont="1" applyFill="1" applyBorder="1" applyAlignment="1">
      <alignment horizontal="center"/>
    </xf>
    <xf numFmtId="0" fontId="10" fillId="0" borderId="37" xfId="0" applyFont="1" applyFill="1" applyBorder="1" applyAlignment="1">
      <alignment horizontal="center"/>
    </xf>
    <xf numFmtId="169" fontId="10" fillId="0" borderId="38" xfId="0" applyNumberFormat="1" applyFont="1" applyFill="1" applyBorder="1" applyAlignment="1">
      <alignment horizontal="center"/>
    </xf>
    <xf numFmtId="169" fontId="14" fillId="0" borderId="39" xfId="1" applyNumberFormat="1" applyFont="1" applyFill="1" applyBorder="1" applyAlignment="1">
      <alignment horizontal="center"/>
    </xf>
    <xf numFmtId="16" fontId="1" fillId="0" borderId="4" xfId="0" applyNumberFormat="1" applyFont="1" applyFill="1" applyBorder="1" applyAlignment="1">
      <alignment horizontal="center"/>
    </xf>
    <xf numFmtId="0" fontId="10" fillId="0" borderId="19" xfId="0" applyFont="1" applyFill="1" applyBorder="1" applyAlignment="1">
      <alignment horizontal="center"/>
    </xf>
    <xf numFmtId="165" fontId="10" fillId="0" borderId="19" xfId="0" applyNumberFormat="1" applyFont="1" applyFill="1" applyBorder="1" applyAlignment="1">
      <alignment horizontal="right"/>
    </xf>
    <xf numFmtId="16" fontId="1" fillId="0" borderId="6" xfId="0" applyNumberFormat="1" applyFont="1" applyFill="1" applyBorder="1" applyAlignment="1">
      <alignment horizontal="center"/>
    </xf>
    <xf numFmtId="0" fontId="10" fillId="0" borderId="20" xfId="0" applyFont="1" applyFill="1" applyBorder="1" applyAlignment="1">
      <alignment horizontal="center"/>
    </xf>
    <xf numFmtId="4" fontId="10" fillId="0" borderId="5" xfId="0" applyNumberFormat="1" applyFont="1" applyFill="1" applyBorder="1" applyAlignment="1">
      <alignment horizontal="right"/>
    </xf>
    <xf numFmtId="0" fontId="1" fillId="0" borderId="26" xfId="0" applyFont="1" applyFill="1" applyBorder="1"/>
    <xf numFmtId="0" fontId="14" fillId="0" borderId="27" xfId="0" applyFont="1" applyFill="1" applyBorder="1"/>
    <xf numFmtId="0" fontId="10" fillId="0" borderId="26" xfId="0" applyFont="1" applyFill="1" applyBorder="1" applyAlignment="1">
      <alignment horizontal="center"/>
    </xf>
    <xf numFmtId="0" fontId="10" fillId="0" borderId="27" xfId="0" applyFont="1" applyFill="1" applyBorder="1" applyAlignment="1">
      <alignment horizontal="center"/>
    </xf>
    <xf numFmtId="0" fontId="14" fillId="0" borderId="26" xfId="0" applyFont="1" applyBorder="1"/>
    <xf numFmtId="0" fontId="1" fillId="0" borderId="1" xfId="0" applyFont="1" applyFill="1" applyBorder="1"/>
    <xf numFmtId="2" fontId="14" fillId="0" borderId="21" xfId="0" applyNumberFormat="1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/>
    </xf>
    <xf numFmtId="0" fontId="10" fillId="0" borderId="21" xfId="0" applyFont="1" applyFill="1" applyBorder="1" applyAlignment="1">
      <alignment horizontal="center"/>
    </xf>
    <xf numFmtId="4" fontId="14" fillId="0" borderId="1" xfId="0" applyNumberFormat="1" applyFont="1" applyBorder="1"/>
    <xf numFmtId="0" fontId="8" fillId="0" borderId="0" xfId="0" applyFont="1" applyFill="1"/>
    <xf numFmtId="0" fontId="4" fillId="0" borderId="18" xfId="0" applyFont="1" applyFill="1" applyBorder="1" applyAlignment="1">
      <alignment horizontal="center" vertical="top" shrinkToFit="1"/>
    </xf>
    <xf numFmtId="0" fontId="4" fillId="0" borderId="12" xfId="0" applyFont="1" applyFill="1" applyBorder="1" applyAlignment="1">
      <alignment horizontal="center" vertical="top" shrinkToFit="1"/>
    </xf>
    <xf numFmtId="0" fontId="4" fillId="0" borderId="17" xfId="0" applyFont="1" applyFill="1" applyBorder="1" applyAlignment="1">
      <alignment horizontal="center" vertical="top" shrinkToFit="1"/>
    </xf>
    <xf numFmtId="0" fontId="4" fillId="0" borderId="11" xfId="0" applyFont="1" applyFill="1" applyBorder="1" applyAlignment="1">
      <alignment horizontal="center" vertical="top" shrinkToFit="1"/>
    </xf>
    <xf numFmtId="0" fontId="8" fillId="0" borderId="0" xfId="0" applyFont="1" applyFill="1" applyAlignment="1">
      <alignment horizontal="left" wrapText="1"/>
    </xf>
    <xf numFmtId="0" fontId="1" fillId="0" borderId="18" xfId="0" applyFont="1" applyFill="1" applyBorder="1" applyAlignment="1">
      <alignment horizontal="center" vertical="center" shrinkToFit="1"/>
    </xf>
    <xf numFmtId="0" fontId="1" fillId="0" borderId="12" xfId="0" applyFont="1" applyFill="1" applyBorder="1" applyAlignment="1">
      <alignment horizontal="center" vertical="center" shrinkToFit="1"/>
    </xf>
    <xf numFmtId="0" fontId="1" fillId="0" borderId="17" xfId="0" applyFont="1" applyFill="1" applyBorder="1" applyAlignment="1">
      <alignment horizontal="center" vertical="center" shrinkToFit="1"/>
    </xf>
    <xf numFmtId="0" fontId="1" fillId="0" borderId="11" xfId="0" applyFont="1" applyFill="1" applyBorder="1" applyAlignment="1">
      <alignment horizontal="center" vertical="center" shrinkToFit="1"/>
    </xf>
    <xf numFmtId="0" fontId="14" fillId="0" borderId="25" xfId="0" applyFont="1" applyFill="1" applyBorder="1" applyAlignment="1">
      <alignment horizontal="left" vertical="center" wrapText="1"/>
    </xf>
    <xf numFmtId="0" fontId="14" fillId="0" borderId="27" xfId="0" applyFont="1" applyFill="1" applyBorder="1" applyAlignment="1">
      <alignment horizontal="left" vertical="center" wrapText="1"/>
    </xf>
    <xf numFmtId="0" fontId="14" fillId="0" borderId="28" xfId="0" applyFont="1" applyFill="1" applyBorder="1" applyAlignment="1">
      <alignment horizontal="left" vertical="center" wrapText="1"/>
    </xf>
  </cellXfs>
  <cellStyles count="3">
    <cellStyle name="Обычный" xfId="0" builtinId="0"/>
    <cellStyle name="Обычный_Лист1" xfId="2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3"/>
  <sheetViews>
    <sheetView showGridLines="0" workbookViewId="0">
      <selection activeCell="J20" sqref="J20"/>
    </sheetView>
  </sheetViews>
  <sheetFormatPr defaultRowHeight="12.75"/>
  <cols>
    <col min="1" max="1" width="10" style="1" customWidth="1"/>
    <col min="2" max="2" width="70" style="1" customWidth="1"/>
    <col min="3" max="3" width="18.42578125" style="1" customWidth="1"/>
    <col min="4" max="4" width="17.42578125" style="1" customWidth="1"/>
    <col min="5" max="5" width="16.7109375" style="1" customWidth="1"/>
    <col min="6" max="6" width="16" style="1" customWidth="1"/>
    <col min="7" max="7" width="16.7109375" style="1" customWidth="1"/>
    <col min="8" max="16384" width="9.140625" style="1"/>
  </cols>
  <sheetData>
    <row r="1" spans="1:7" ht="18.75">
      <c r="A1" s="29" t="s">
        <v>17</v>
      </c>
      <c r="C1" s="21"/>
      <c r="D1" s="21"/>
      <c r="F1" s="28"/>
      <c r="G1" s="27"/>
    </row>
    <row r="2" spans="1:7" s="26" customFormat="1" ht="57" customHeight="1">
      <c r="A2" s="149" t="s">
        <v>45</v>
      </c>
      <c r="B2" s="149"/>
      <c r="C2" s="149"/>
      <c r="D2" s="149"/>
      <c r="E2" s="149"/>
      <c r="F2" s="149"/>
      <c r="G2" s="149"/>
    </row>
    <row r="3" spans="1:7" ht="16.5" thickBot="1">
      <c r="A3" s="25"/>
      <c r="B3" s="24"/>
      <c r="C3" s="23"/>
      <c r="D3" s="23"/>
      <c r="E3" s="22"/>
      <c r="F3" s="21"/>
      <c r="G3" s="20"/>
    </row>
    <row r="4" spans="1:7" s="11" customFormat="1" ht="15.75">
      <c r="A4" s="145" t="s">
        <v>16</v>
      </c>
      <c r="B4" s="147" t="s">
        <v>15</v>
      </c>
      <c r="C4" s="19" t="s">
        <v>14</v>
      </c>
      <c r="D4" s="18" t="s">
        <v>13</v>
      </c>
      <c r="E4" s="18" t="s">
        <v>12</v>
      </c>
      <c r="F4" s="17" t="s">
        <v>11</v>
      </c>
      <c r="G4" s="16" t="s">
        <v>10</v>
      </c>
    </row>
    <row r="5" spans="1:7" s="11" customFormat="1" ht="16.5" thickBot="1">
      <c r="A5" s="146"/>
      <c r="B5" s="148"/>
      <c r="C5" s="15" t="s">
        <v>9</v>
      </c>
      <c r="D5" s="14" t="s">
        <v>9</v>
      </c>
      <c r="E5" s="14" t="s">
        <v>9</v>
      </c>
      <c r="F5" s="13" t="s">
        <v>9</v>
      </c>
      <c r="G5" s="12" t="s">
        <v>9</v>
      </c>
    </row>
    <row r="6" spans="1:7" s="2" customFormat="1" ht="15.75">
      <c r="A6" s="10" t="s">
        <v>18</v>
      </c>
      <c r="B6" s="5" t="s">
        <v>32</v>
      </c>
      <c r="C6" s="30"/>
      <c r="D6" s="31"/>
      <c r="E6" s="32"/>
      <c r="F6" s="31"/>
      <c r="G6" s="33"/>
    </row>
    <row r="7" spans="1:7" s="2" customFormat="1" ht="15.75">
      <c r="A7" s="9"/>
      <c r="B7" s="3" t="s">
        <v>8</v>
      </c>
      <c r="C7" s="34">
        <v>530911.07200000004</v>
      </c>
      <c r="D7" s="35">
        <v>200379.36900000001</v>
      </c>
      <c r="E7" s="36">
        <v>28883.608</v>
      </c>
      <c r="F7" s="37">
        <v>179.483</v>
      </c>
      <c r="G7" s="38">
        <f t="shared" ref="G7:G12" si="0">SUM(C7:F7)</f>
        <v>760353.53200000012</v>
      </c>
    </row>
    <row r="8" spans="1:7" s="2" customFormat="1" ht="15.75">
      <c r="A8" s="9"/>
      <c r="B8" s="3" t="s">
        <v>7</v>
      </c>
      <c r="C8" s="36">
        <v>87133.375</v>
      </c>
      <c r="D8" s="39" t="s">
        <v>0</v>
      </c>
      <c r="E8" s="36">
        <v>11265.163</v>
      </c>
      <c r="F8" s="40" t="s">
        <v>0</v>
      </c>
      <c r="G8" s="38">
        <f t="shared" si="0"/>
        <v>98398.538</v>
      </c>
    </row>
    <row r="9" spans="1:7" s="2" customFormat="1" ht="15.75">
      <c r="A9" s="9"/>
      <c r="B9" s="3" t="s">
        <v>19</v>
      </c>
      <c r="C9" s="41" t="s">
        <v>0</v>
      </c>
      <c r="D9" s="37">
        <v>99281.475000000006</v>
      </c>
      <c r="E9" s="41" t="s">
        <v>0</v>
      </c>
      <c r="F9" s="40" t="s">
        <v>0</v>
      </c>
      <c r="G9" s="38">
        <f t="shared" si="0"/>
        <v>99281.475000000006</v>
      </c>
    </row>
    <row r="10" spans="1:7" s="2" customFormat="1" ht="15.75">
      <c r="A10" s="9"/>
      <c r="B10" s="3" t="s">
        <v>6</v>
      </c>
      <c r="C10" s="41" t="s">
        <v>0</v>
      </c>
      <c r="D10" s="39" t="s">
        <v>0</v>
      </c>
      <c r="E10" s="42">
        <v>4368.1480000000001</v>
      </c>
      <c r="F10" s="40" t="s">
        <v>0</v>
      </c>
      <c r="G10" s="38">
        <f t="shared" si="0"/>
        <v>4368.1480000000001</v>
      </c>
    </row>
    <row r="11" spans="1:7" s="2" customFormat="1" ht="15.75">
      <c r="A11" s="9"/>
      <c r="B11" s="3" t="s">
        <v>5</v>
      </c>
      <c r="C11" s="41" t="s">
        <v>0</v>
      </c>
      <c r="D11" s="35">
        <v>5.4</v>
      </c>
      <c r="E11" s="41" t="s">
        <v>0</v>
      </c>
      <c r="F11" s="40" t="s">
        <v>0</v>
      </c>
      <c r="G11" s="38">
        <f t="shared" si="0"/>
        <v>5.4</v>
      </c>
    </row>
    <row r="12" spans="1:7" s="2" customFormat="1" ht="15.75">
      <c r="A12" s="9"/>
      <c r="B12" s="3" t="s">
        <v>4</v>
      </c>
      <c r="C12" s="41" t="s">
        <v>0</v>
      </c>
      <c r="D12" s="39" t="s">
        <v>0</v>
      </c>
      <c r="E12" s="36">
        <v>625.053</v>
      </c>
      <c r="F12" s="37">
        <v>425.83800000000002</v>
      </c>
      <c r="G12" s="38">
        <f t="shared" si="0"/>
        <v>1050.8910000000001</v>
      </c>
    </row>
    <row r="13" spans="1:7" s="2" customFormat="1" ht="15.75">
      <c r="A13" s="9"/>
      <c r="B13" s="3" t="s">
        <v>24</v>
      </c>
      <c r="C13" s="43">
        <v>28199.012999999999</v>
      </c>
      <c r="D13" s="39" t="s">
        <v>0</v>
      </c>
      <c r="E13" s="44" t="s">
        <v>0</v>
      </c>
      <c r="F13" s="39" t="s">
        <v>0</v>
      </c>
      <c r="G13" s="38">
        <f>SUM(C13:F13)</f>
        <v>28199.012999999999</v>
      </c>
    </row>
    <row r="14" spans="1:7" s="2" customFormat="1" ht="15.75">
      <c r="A14" s="9"/>
      <c r="B14" s="3" t="s">
        <v>3</v>
      </c>
      <c r="C14" s="45" t="s">
        <v>0</v>
      </c>
      <c r="D14" s="46" t="s">
        <v>0</v>
      </c>
      <c r="E14" s="47">
        <v>11476.153</v>
      </c>
      <c r="F14" s="46" t="s">
        <v>0</v>
      </c>
      <c r="G14" s="38">
        <f>SUM(C14:F14)</f>
        <v>11476.153</v>
      </c>
    </row>
    <row r="15" spans="1:7" s="2" customFormat="1" ht="16.5" thickBot="1">
      <c r="A15" s="8"/>
      <c r="B15" s="7"/>
      <c r="C15" s="48">
        <f>SUM(C7:C14)</f>
        <v>646243.46000000008</v>
      </c>
      <c r="D15" s="49">
        <f t="shared" ref="D15:F15" si="1">SUM(D7:D14)</f>
        <v>299666.24400000006</v>
      </c>
      <c r="E15" s="50">
        <f t="shared" si="1"/>
        <v>56618.125</v>
      </c>
      <c r="F15" s="49">
        <f t="shared" si="1"/>
        <v>605.32100000000003</v>
      </c>
      <c r="G15" s="51">
        <f>SUM(G7:G14)</f>
        <v>1003133.1500000001</v>
      </c>
    </row>
    <row r="16" spans="1:7" s="2" customFormat="1" ht="15.75">
      <c r="A16" s="6">
        <v>2</v>
      </c>
      <c r="B16" s="5" t="s">
        <v>34</v>
      </c>
      <c r="C16" s="52"/>
      <c r="D16" s="53"/>
      <c r="E16" s="54"/>
      <c r="F16" s="53"/>
      <c r="G16" s="55"/>
    </row>
    <row r="17" spans="1:7" s="2" customFormat="1" ht="15.75">
      <c r="A17" s="4"/>
      <c r="B17" s="3" t="s">
        <v>20</v>
      </c>
      <c r="C17" s="41" t="s">
        <v>0</v>
      </c>
      <c r="D17" s="35">
        <v>2388.7069999999999</v>
      </c>
      <c r="E17" s="56">
        <v>3053.1669999999999</v>
      </c>
      <c r="F17" s="57" t="s">
        <v>0</v>
      </c>
      <c r="G17" s="58">
        <f>E17+D17</f>
        <v>5441.8739999999998</v>
      </c>
    </row>
    <row r="18" spans="1:7" s="2" customFormat="1" ht="15.75">
      <c r="A18" s="4"/>
      <c r="B18" s="3" t="s">
        <v>2</v>
      </c>
      <c r="C18" s="41" t="s">
        <v>0</v>
      </c>
      <c r="D18" s="57" t="s">
        <v>0</v>
      </c>
      <c r="E18" s="56">
        <v>3760.3980000000001</v>
      </c>
      <c r="F18" s="57" t="s">
        <v>0</v>
      </c>
      <c r="G18" s="58">
        <f>E18</f>
        <v>3760.3980000000001</v>
      </c>
    </row>
    <row r="19" spans="1:7" s="2" customFormat="1" ht="15.75">
      <c r="A19" s="4"/>
      <c r="B19" s="3" t="s">
        <v>21</v>
      </c>
      <c r="C19" s="41" t="s">
        <v>0</v>
      </c>
      <c r="D19" s="57" t="s">
        <v>0</v>
      </c>
      <c r="E19" s="59">
        <v>840.83199999999999</v>
      </c>
      <c r="F19" s="57" t="s">
        <v>0</v>
      </c>
      <c r="G19" s="58">
        <f>E19</f>
        <v>840.83199999999999</v>
      </c>
    </row>
    <row r="20" spans="1:7" s="2" customFormat="1" ht="15.75">
      <c r="A20" s="4"/>
      <c r="B20" s="3" t="s">
        <v>1</v>
      </c>
      <c r="C20" s="57" t="s">
        <v>0</v>
      </c>
      <c r="D20" s="35">
        <v>557.30399999999997</v>
      </c>
      <c r="E20" s="36">
        <v>183861.644</v>
      </c>
      <c r="F20" s="39" t="s">
        <v>0</v>
      </c>
      <c r="G20" s="58">
        <f>E20+D20</f>
        <v>184418.948</v>
      </c>
    </row>
    <row r="21" spans="1:7" s="2" customFormat="1" ht="15.75">
      <c r="A21" s="4"/>
      <c r="B21" s="3" t="s">
        <v>22</v>
      </c>
      <c r="C21" s="57" t="s">
        <v>0</v>
      </c>
      <c r="D21" s="35">
        <v>2035.857</v>
      </c>
      <c r="E21" s="36">
        <v>38759.184000000001</v>
      </c>
      <c r="F21" s="57" t="s">
        <v>0</v>
      </c>
      <c r="G21" s="58">
        <f>E21+D21</f>
        <v>40795.040999999997</v>
      </c>
    </row>
    <row r="22" spans="1:7" s="2" customFormat="1" ht="15.75">
      <c r="A22" s="4"/>
      <c r="B22" s="3" t="s">
        <v>23</v>
      </c>
      <c r="C22" s="57" t="s">
        <v>0</v>
      </c>
      <c r="D22" s="57" t="s">
        <v>0</v>
      </c>
      <c r="E22" s="36">
        <v>14200</v>
      </c>
      <c r="F22" s="57" t="s">
        <v>0</v>
      </c>
      <c r="G22" s="60">
        <f>E22</f>
        <v>14200</v>
      </c>
    </row>
    <row r="23" spans="1:7" s="2" customFormat="1" ht="16.5" thickBot="1">
      <c r="A23" s="8"/>
      <c r="B23" s="7"/>
      <c r="C23" s="61" t="s">
        <v>0</v>
      </c>
      <c r="D23" s="49">
        <f>SUM(D17:D22)</f>
        <v>4981.8680000000004</v>
      </c>
      <c r="E23" s="49">
        <f>SUM(E17:E22)</f>
        <v>244475.22500000001</v>
      </c>
      <c r="F23" s="61">
        <f>SUM(F17:F22)</f>
        <v>0</v>
      </c>
      <c r="G23" s="51">
        <f>SUM(G17:G22)</f>
        <v>249457.09299999999</v>
      </c>
    </row>
  </sheetData>
  <mergeCells count="3">
    <mergeCell ref="A4:A5"/>
    <mergeCell ref="B4:B5"/>
    <mergeCell ref="A2:G2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32"/>
  <sheetViews>
    <sheetView tabSelected="1" workbookViewId="0">
      <selection activeCell="I20" sqref="I20"/>
    </sheetView>
  </sheetViews>
  <sheetFormatPr defaultRowHeight="12.75"/>
  <cols>
    <col min="1" max="1" width="10" customWidth="1"/>
    <col min="2" max="2" width="70" customWidth="1"/>
    <col min="3" max="3" width="18.42578125" customWidth="1"/>
    <col min="4" max="4" width="17.42578125" customWidth="1"/>
    <col min="5" max="5" width="17.140625" customWidth="1"/>
    <col min="6" max="6" width="16" customWidth="1"/>
    <col min="7" max="7" width="16.7109375" customWidth="1"/>
  </cols>
  <sheetData>
    <row r="1" spans="1:7" ht="18.75">
      <c r="A1" s="62"/>
      <c r="B1" s="29" t="s">
        <v>17</v>
      </c>
      <c r="C1" s="63"/>
      <c r="D1" s="63"/>
      <c r="E1" s="64"/>
      <c r="F1" s="65"/>
      <c r="G1" s="66"/>
    </row>
    <row r="2" spans="1:7" ht="19.5">
      <c r="A2" s="67"/>
      <c r="B2" s="144" t="s">
        <v>43</v>
      </c>
      <c r="C2" s="63"/>
      <c r="D2" s="63"/>
      <c r="E2" s="64"/>
      <c r="F2" s="65"/>
      <c r="G2" s="66"/>
    </row>
    <row r="3" spans="1:7" ht="16.5" thickBot="1">
      <c r="A3" s="62"/>
      <c r="B3" s="68"/>
      <c r="C3" s="69"/>
      <c r="D3" s="69"/>
      <c r="E3" s="70" t="s">
        <v>44</v>
      </c>
      <c r="F3" s="63"/>
      <c r="G3" s="71"/>
    </row>
    <row r="4" spans="1:7">
      <c r="A4" s="150" t="s">
        <v>16</v>
      </c>
      <c r="B4" s="152" t="s">
        <v>15</v>
      </c>
      <c r="C4" s="72" t="s">
        <v>25</v>
      </c>
      <c r="D4" s="73" t="s">
        <v>26</v>
      </c>
      <c r="E4" s="72" t="s">
        <v>27</v>
      </c>
      <c r="F4" s="73" t="s">
        <v>28</v>
      </c>
      <c r="G4" s="74" t="s">
        <v>29</v>
      </c>
    </row>
    <row r="5" spans="1:7" ht="13.5" thickBot="1">
      <c r="A5" s="151"/>
      <c r="B5" s="153"/>
      <c r="C5" s="75" t="s">
        <v>30</v>
      </c>
      <c r="D5" s="76" t="s">
        <v>30</v>
      </c>
      <c r="E5" s="75" t="s">
        <v>30</v>
      </c>
      <c r="F5" s="76" t="s">
        <v>30</v>
      </c>
      <c r="G5" s="77" t="s">
        <v>30</v>
      </c>
    </row>
    <row r="6" spans="1:7">
      <c r="A6" s="78"/>
      <c r="B6" s="79"/>
      <c r="C6" s="80"/>
      <c r="D6" s="79"/>
      <c r="E6" s="80"/>
      <c r="F6" s="79"/>
      <c r="G6" s="81"/>
    </row>
    <row r="7" spans="1:7" ht="15.75">
      <c r="A7" s="82" t="s">
        <v>31</v>
      </c>
      <c r="B7" s="83" t="s">
        <v>32</v>
      </c>
      <c r="C7" s="84"/>
      <c r="D7" s="85"/>
      <c r="E7" s="84"/>
      <c r="F7" s="85"/>
      <c r="G7" s="86"/>
    </row>
    <row r="8" spans="1:7" ht="15">
      <c r="A8" s="87"/>
      <c r="B8" s="88" t="s">
        <v>8</v>
      </c>
      <c r="C8" s="34">
        <v>530911.07200000004</v>
      </c>
      <c r="D8" s="35">
        <v>200379.36900000001</v>
      </c>
      <c r="E8" s="36">
        <v>28883.608</v>
      </c>
      <c r="F8" s="37">
        <v>179.483</v>
      </c>
      <c r="G8" s="89">
        <f t="shared" ref="G8:G13" si="0">SUM(C8:F8)</f>
        <v>760353.53200000012</v>
      </c>
    </row>
    <row r="9" spans="1:7" ht="15">
      <c r="A9" s="90"/>
      <c r="B9" s="88" t="s">
        <v>7</v>
      </c>
      <c r="C9" s="36">
        <v>87133.375</v>
      </c>
      <c r="D9" s="39" t="s">
        <v>0</v>
      </c>
      <c r="E9" s="36">
        <v>11265.163</v>
      </c>
      <c r="F9" s="40" t="s">
        <v>0</v>
      </c>
      <c r="G9" s="89">
        <f t="shared" si="0"/>
        <v>98398.538</v>
      </c>
    </row>
    <row r="10" spans="1:7" ht="15">
      <c r="A10" s="90"/>
      <c r="B10" s="91" t="s">
        <v>19</v>
      </c>
      <c r="C10" s="41" t="s">
        <v>0</v>
      </c>
      <c r="D10" s="37">
        <v>99281.475000000006</v>
      </c>
      <c r="E10" s="41" t="s">
        <v>0</v>
      </c>
      <c r="F10" s="40" t="s">
        <v>0</v>
      </c>
      <c r="G10" s="89">
        <f t="shared" si="0"/>
        <v>99281.475000000006</v>
      </c>
    </row>
    <row r="11" spans="1:7" ht="15">
      <c r="A11" s="90"/>
      <c r="B11" s="88" t="s">
        <v>6</v>
      </c>
      <c r="C11" s="41" t="s">
        <v>0</v>
      </c>
      <c r="D11" s="39" t="s">
        <v>0</v>
      </c>
      <c r="E11" s="42">
        <v>4368.1480000000001</v>
      </c>
      <c r="F11" s="40" t="s">
        <v>0</v>
      </c>
      <c r="G11" s="89">
        <f t="shared" si="0"/>
        <v>4368.1480000000001</v>
      </c>
    </row>
    <row r="12" spans="1:7" ht="15">
      <c r="A12" s="90"/>
      <c r="B12" s="88" t="s">
        <v>5</v>
      </c>
      <c r="C12" s="41" t="s">
        <v>0</v>
      </c>
      <c r="D12" s="35">
        <v>5.4</v>
      </c>
      <c r="E12" s="41" t="s">
        <v>0</v>
      </c>
      <c r="F12" s="40" t="s">
        <v>0</v>
      </c>
      <c r="G12" s="89">
        <f t="shared" si="0"/>
        <v>5.4</v>
      </c>
    </row>
    <row r="13" spans="1:7" ht="15">
      <c r="A13" s="90"/>
      <c r="B13" s="88" t="s">
        <v>4</v>
      </c>
      <c r="C13" s="41" t="s">
        <v>0</v>
      </c>
      <c r="D13" s="39" t="s">
        <v>0</v>
      </c>
      <c r="E13" s="36">
        <v>625.053</v>
      </c>
      <c r="F13" s="37">
        <v>425.83800000000002</v>
      </c>
      <c r="G13" s="89">
        <f t="shared" si="0"/>
        <v>1050.8910000000001</v>
      </c>
    </row>
    <row r="14" spans="1:7" ht="15">
      <c r="A14" s="90"/>
      <c r="B14" s="92" t="s">
        <v>24</v>
      </c>
      <c r="C14" s="43">
        <v>28199.012999999999</v>
      </c>
      <c r="D14" s="39" t="s">
        <v>0</v>
      </c>
      <c r="E14" s="39" t="s">
        <v>0</v>
      </c>
      <c r="F14" s="39" t="s">
        <v>0</v>
      </c>
      <c r="G14" s="89">
        <f>SUM(C14:F14)</f>
        <v>28199.012999999999</v>
      </c>
    </row>
    <row r="15" spans="1:7" ht="15.75" thickBot="1">
      <c r="A15" s="90"/>
      <c r="B15" s="93" t="s">
        <v>3</v>
      </c>
      <c r="C15" s="46" t="s">
        <v>0</v>
      </c>
      <c r="D15" s="46" t="s">
        <v>0</v>
      </c>
      <c r="E15" s="47">
        <v>11476.153</v>
      </c>
      <c r="F15" s="46" t="s">
        <v>0</v>
      </c>
      <c r="G15" s="89">
        <f>SUM(C15:F15)</f>
        <v>11476.153</v>
      </c>
    </row>
    <row r="16" spans="1:7" ht="16.5" thickBot="1">
      <c r="A16" s="94" t="s">
        <v>33</v>
      </c>
      <c r="B16" s="95"/>
      <c r="C16" s="96">
        <f>SUM(C8:C15)</f>
        <v>646243.46000000008</v>
      </c>
      <c r="D16" s="97">
        <f t="shared" ref="D16:F16" si="1">SUM(D8:D15)</f>
        <v>299666.24400000006</v>
      </c>
      <c r="E16" s="98">
        <f t="shared" si="1"/>
        <v>56618.125</v>
      </c>
      <c r="F16" s="97">
        <f t="shared" si="1"/>
        <v>605.32100000000003</v>
      </c>
      <c r="G16" s="99">
        <f>SUM(G8:G15)</f>
        <v>1003133.1500000001</v>
      </c>
    </row>
    <row r="17" spans="1:7" ht="15.75">
      <c r="A17" s="100"/>
      <c r="B17" s="83" t="s">
        <v>34</v>
      </c>
      <c r="C17" s="101"/>
      <c r="D17" s="102"/>
      <c r="E17" s="101"/>
      <c r="F17" s="102"/>
      <c r="G17" s="103"/>
    </row>
    <row r="18" spans="1:7" ht="15">
      <c r="A18" s="104"/>
      <c r="B18" s="105" t="s">
        <v>20</v>
      </c>
      <c r="C18" s="41" t="s">
        <v>0</v>
      </c>
      <c r="D18" s="35">
        <v>2388.7069999999999</v>
      </c>
      <c r="E18" s="59">
        <v>3053.1669999999999</v>
      </c>
      <c r="F18" s="57" t="s">
        <v>0</v>
      </c>
      <c r="G18" s="106">
        <f>E18+D18</f>
        <v>5441.8739999999998</v>
      </c>
    </row>
    <row r="19" spans="1:7" ht="15">
      <c r="A19" s="104"/>
      <c r="B19" s="105" t="s">
        <v>2</v>
      </c>
      <c r="C19" s="41" t="s">
        <v>0</v>
      </c>
      <c r="D19" s="57" t="s">
        <v>0</v>
      </c>
      <c r="E19" s="59">
        <v>3760.3980000000001</v>
      </c>
      <c r="F19" s="57" t="s">
        <v>0</v>
      </c>
      <c r="G19" s="106">
        <f>E19</f>
        <v>3760.3980000000001</v>
      </c>
    </row>
    <row r="20" spans="1:7" ht="15">
      <c r="A20" s="107"/>
      <c r="B20" s="93" t="s">
        <v>21</v>
      </c>
      <c r="C20" s="41" t="s">
        <v>0</v>
      </c>
      <c r="D20" s="57" t="s">
        <v>0</v>
      </c>
      <c r="E20" s="59">
        <v>840.83199999999999</v>
      </c>
      <c r="F20" s="57" t="s">
        <v>0</v>
      </c>
      <c r="G20" s="106">
        <f>E20</f>
        <v>840.83199999999999</v>
      </c>
    </row>
    <row r="21" spans="1:7" ht="15">
      <c r="A21" s="107"/>
      <c r="B21" s="93" t="s">
        <v>1</v>
      </c>
      <c r="C21" s="57" t="s">
        <v>0</v>
      </c>
      <c r="D21" s="35">
        <v>557.30399999999997</v>
      </c>
      <c r="E21" s="36">
        <v>183861.644</v>
      </c>
      <c r="F21" s="39" t="s">
        <v>0</v>
      </c>
      <c r="G21" s="106">
        <f>E21+D21</f>
        <v>184418.948</v>
      </c>
    </row>
    <row r="22" spans="1:7" ht="15">
      <c r="A22" s="104"/>
      <c r="B22" s="91" t="s">
        <v>22</v>
      </c>
      <c r="C22" s="57" t="s">
        <v>0</v>
      </c>
      <c r="D22" s="35">
        <v>2035.857</v>
      </c>
      <c r="E22" s="36">
        <v>38759.184000000001</v>
      </c>
      <c r="F22" s="57" t="s">
        <v>0</v>
      </c>
      <c r="G22" s="106">
        <f>E22+D22</f>
        <v>40795.040999999997</v>
      </c>
    </row>
    <row r="23" spans="1:7" ht="15">
      <c r="A23" s="104"/>
      <c r="B23" s="91" t="s">
        <v>23</v>
      </c>
      <c r="C23" s="57" t="s">
        <v>0</v>
      </c>
      <c r="D23" s="57" t="s">
        <v>0</v>
      </c>
      <c r="E23" s="36">
        <v>14200</v>
      </c>
      <c r="F23" s="57" t="s">
        <v>0</v>
      </c>
      <c r="G23" s="106">
        <f>E23</f>
        <v>14200</v>
      </c>
    </row>
    <row r="24" spans="1:7" ht="15.75">
      <c r="A24" s="100" t="s">
        <v>33</v>
      </c>
      <c r="B24" s="93"/>
      <c r="C24" s="41" t="s">
        <v>0</v>
      </c>
      <c r="D24" s="108">
        <f>SUM(D18:D23)</f>
        <v>4981.8680000000004</v>
      </c>
      <c r="E24" s="109">
        <f>SUM(E18:E23)</f>
        <v>244475.22500000001</v>
      </c>
      <c r="F24" s="108">
        <f>SUM(F18:F23)</f>
        <v>0</v>
      </c>
      <c r="G24" s="110">
        <f>SUM(G18:G23)</f>
        <v>249457.09299999999</v>
      </c>
    </row>
    <row r="25" spans="1:7" ht="16.5" thickBot="1">
      <c r="A25" s="111"/>
      <c r="B25" s="112"/>
      <c r="C25" s="113"/>
      <c r="D25" s="114"/>
      <c r="E25" s="115"/>
      <c r="F25" s="116"/>
      <c r="G25" s="117"/>
    </row>
    <row r="26" spans="1:7" ht="15.75">
      <c r="A26" s="118" t="s">
        <v>35</v>
      </c>
      <c r="B26" s="154" t="s">
        <v>36</v>
      </c>
      <c r="C26" s="155"/>
      <c r="D26" s="156"/>
      <c r="E26" s="119"/>
      <c r="F26" s="120"/>
      <c r="G26" s="121"/>
    </row>
    <row r="27" spans="1:7" ht="15.75">
      <c r="A27" s="104"/>
      <c r="B27" s="93"/>
      <c r="C27" s="122">
        <v>0</v>
      </c>
      <c r="D27" s="35">
        <v>20640.13</v>
      </c>
      <c r="E27" s="36">
        <v>219415.00899999999</v>
      </c>
      <c r="F27" s="35">
        <v>382110.16200000001</v>
      </c>
      <c r="G27" s="110">
        <f>D27+E27+F27</f>
        <v>622165.30099999998</v>
      </c>
    </row>
    <row r="28" spans="1:7" ht="15.75">
      <c r="A28" s="118" t="s">
        <v>37</v>
      </c>
      <c r="B28" s="123" t="s">
        <v>38</v>
      </c>
      <c r="C28" s="124"/>
      <c r="D28" s="125"/>
      <c r="E28" s="126"/>
      <c r="F28" s="125"/>
      <c r="G28" s="127"/>
    </row>
    <row r="29" spans="1:7" ht="15.75">
      <c r="A29" s="128"/>
      <c r="B29" s="93" t="s">
        <v>39</v>
      </c>
      <c r="C29" s="129"/>
      <c r="D29" s="37">
        <v>28188.109</v>
      </c>
      <c r="E29" s="130">
        <v>58441.012000000002</v>
      </c>
      <c r="F29" s="37">
        <v>44881.635000000002</v>
      </c>
      <c r="G29" s="110">
        <f>D29+E29+F29</f>
        <v>131510.75599999999</v>
      </c>
    </row>
    <row r="30" spans="1:7" ht="15.75" thickBot="1">
      <c r="A30" s="131"/>
      <c r="B30" s="112" t="s">
        <v>40</v>
      </c>
      <c r="C30" s="132"/>
      <c r="D30" s="133">
        <v>2.98</v>
      </c>
      <c r="E30" s="133">
        <v>6.16</v>
      </c>
      <c r="F30" s="133">
        <v>10.51</v>
      </c>
      <c r="G30" s="133">
        <f>(G29*100)/G16</f>
        <v>13.110000003489066</v>
      </c>
    </row>
    <row r="31" spans="1:7" ht="15.75">
      <c r="A31" s="134"/>
      <c r="B31" s="135" t="s">
        <v>41</v>
      </c>
      <c r="C31" s="136" t="s">
        <v>0</v>
      </c>
      <c r="D31" s="137"/>
      <c r="E31" s="136" t="s">
        <v>0</v>
      </c>
      <c r="F31" s="137" t="s">
        <v>0</v>
      </c>
      <c r="G31" s="138">
        <v>177.02099999999999</v>
      </c>
    </row>
    <row r="32" spans="1:7" ht="32.25" thickBot="1">
      <c r="A32" s="139"/>
      <c r="B32" s="140" t="s">
        <v>42</v>
      </c>
      <c r="C32" s="141" t="s">
        <v>0</v>
      </c>
      <c r="D32" s="142"/>
      <c r="E32" s="141" t="s">
        <v>0</v>
      </c>
      <c r="F32" s="142" t="s">
        <v>0</v>
      </c>
      <c r="G32" s="143">
        <f>G16-G24</f>
        <v>753676.05700000015</v>
      </c>
    </row>
  </sheetData>
  <mergeCells count="3">
    <mergeCell ref="A4:A5"/>
    <mergeCell ref="B4:B5"/>
    <mergeCell ref="B26:D26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Отпуск эл.энергии</vt:lpstr>
      <vt:lpstr>БЭЭиМ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Kerzhetseva_OC</dc:creator>
  <cp:lastModifiedBy>СтешенцевВС</cp:lastModifiedBy>
  <dcterms:created xsi:type="dcterms:W3CDTF">2018-02-19T03:22:18Z</dcterms:created>
  <dcterms:modified xsi:type="dcterms:W3CDTF">2021-01-28T07:01:07Z</dcterms:modified>
</cp:coreProperties>
</file>