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20" windowWidth="14340" windowHeight="12705"/>
  </bookViews>
  <sheets>
    <sheet name="Объем переданной эл.энергии" sheetId="2" r:id="rId1"/>
    <sheet name="БЭЭиМ" sheetId="1" r:id="rId2"/>
  </sheets>
  <calcPr calcId="144525"/>
</workbook>
</file>

<file path=xl/calcChain.xml><?xml version="1.0" encoding="utf-8"?>
<calcChain xmlns="http://schemas.openxmlformats.org/spreadsheetml/2006/main">
  <c r="F27" i="1" l="1"/>
  <c r="E27" i="1"/>
  <c r="D27" i="1"/>
  <c r="G26" i="1"/>
  <c r="G24" i="1"/>
  <c r="F23" i="1"/>
  <c r="E23" i="1"/>
  <c r="D23" i="1"/>
  <c r="C23" i="1"/>
  <c r="G22" i="1"/>
  <c r="G21" i="1"/>
  <c r="G20" i="1"/>
  <c r="G19" i="1"/>
  <c r="G18" i="1"/>
  <c r="G17" i="1"/>
  <c r="G23" i="1" s="1"/>
  <c r="F15" i="1"/>
  <c r="E15" i="1"/>
  <c r="D15" i="1"/>
  <c r="C15" i="1"/>
  <c r="G14" i="1"/>
  <c r="G13" i="1"/>
  <c r="G12" i="1"/>
  <c r="G11" i="1"/>
  <c r="G10" i="1"/>
  <c r="G9" i="1"/>
  <c r="G8" i="1"/>
  <c r="G7" i="1"/>
  <c r="G15" i="1" s="1"/>
  <c r="G29" i="1" s="1"/>
  <c r="G27" i="1" l="1"/>
  <c r="F6" i="2"/>
  <c r="E6" i="2"/>
  <c r="D6" i="2"/>
  <c r="C6" i="2"/>
  <c r="G6" i="2"/>
</calcChain>
</file>

<file path=xl/sharedStrings.xml><?xml version="1.0" encoding="utf-8"?>
<sst xmlns="http://schemas.openxmlformats.org/spreadsheetml/2006/main" count="57" uniqueCount="37">
  <si>
    <t>Технологический расход (суммарный сальдированный переток электроэнергии)</t>
  </si>
  <si>
    <t>Фактическая расчетная мощность приема в сеть ССК, МВт:</t>
  </si>
  <si>
    <t>в относительном выражении %:</t>
  </si>
  <si>
    <t>в абсолютном выражении, тыс.кВт*ч</t>
  </si>
  <si>
    <t>Фактические потери электроэнергии в сети</t>
  </si>
  <si>
    <t>Объем переданной электроэнергии по договорам об оказании услуг по передаче элеткроэнергии потребителям сетевой организации</t>
  </si>
  <si>
    <t>Итого</t>
  </si>
  <si>
    <t>В сети ООО "КЭнК" Филиал "Энергосеть г.Новокузнецк"</t>
  </si>
  <si>
    <t xml:space="preserve">В сети ОАО "РЖД"   </t>
  </si>
  <si>
    <t>Отпуск электроэнергии из сети ООО"Горэлектросеть"</t>
  </si>
  <si>
    <t>Из сети ООО "КЭнК" Филиал "Энергосеть г.Новокузнецк"</t>
  </si>
  <si>
    <t>Из сети ОАО "РЖД"</t>
  </si>
  <si>
    <t xml:space="preserve">Из сети ООО "ЭнергоПаритет" </t>
  </si>
  <si>
    <t>Из сети ТСО "Сибирь"</t>
  </si>
  <si>
    <t>Из сети ООО "ЕвразЭнергоТранс"</t>
  </si>
  <si>
    <t>Из сети филиала ПАО"МРСК Сибири"-"Кузбассэнерго-РЭС"</t>
  </si>
  <si>
    <t>Отпуск электроэнергии в сеть ООО "Горэлектросеть"</t>
  </si>
  <si>
    <t>тыс. кВт*ч</t>
  </si>
  <si>
    <t xml:space="preserve">Всего </t>
  </si>
  <si>
    <t xml:space="preserve">НН </t>
  </si>
  <si>
    <t>СН2</t>
  </si>
  <si>
    <t>СН1</t>
  </si>
  <si>
    <t>ВН</t>
  </si>
  <si>
    <t>Группы потребителей</t>
  </si>
  <si>
    <t>№ п/п</t>
  </si>
  <si>
    <t>ИНФОРМАЦИЯ</t>
  </si>
  <si>
    <t>1</t>
  </si>
  <si>
    <t>Из сети АО "СибПСК"</t>
  </si>
  <si>
    <t>В сети филиала ПАО "МРСК Сибири"-"Кузбассэнерго-РЭС"</t>
  </si>
  <si>
    <t>В сети ООО АО "СибПСК"</t>
  </si>
  <si>
    <t>В сети ТСО "Сибирь"</t>
  </si>
  <si>
    <t xml:space="preserve">В сети ООО "ЭнергоПаритет" </t>
  </si>
  <si>
    <t>Об объеме переданной электроэнергии по договорам об оказании услуг по передаче электроэнергии потребителям сетевой организации в разрезе уровней напряжений, используемых для ценообразования (план 2020 г.)</t>
  </si>
  <si>
    <t>о балансе электрической энергии и мощности (план 2020 г.)</t>
  </si>
  <si>
    <t xml:space="preserve">Из сети ООО "ЭнергоТранзит" </t>
  </si>
  <si>
    <t>3</t>
  </si>
  <si>
    <t>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</si>
</sst>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_р_._-;\-* #,##0_р_._-;_-* &quot;-&quot;_р_._-;_-@_-"/>
    <numFmt numFmtId="164" formatCode="0.0%"/>
    <numFmt numFmtId="165" formatCode="_(* #,##0.00_);_(* \(#,##0.00\);_(* &quot;-&quot;??_);_(@_)"/>
    <numFmt numFmtId="166" formatCode="#,##0_р_."/>
  </numFmts>
  <fonts count="11" x14ac:knownFonts="1"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8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i/>
      <sz val="8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0" fontId="1" fillId="0" borderId="0"/>
  </cellStyleXfs>
  <cellXfs count="111">
    <xf numFmtId="0" fontId="0" fillId="0" borderId="0" xfId="0"/>
    <xf numFmtId="0" fontId="2" fillId="0" borderId="0" xfId="0" applyFont="1"/>
    <xf numFmtId="0" fontId="3" fillId="0" borderId="0" xfId="0" applyFont="1"/>
    <xf numFmtId="41" fontId="4" fillId="0" borderId="1" xfId="0" applyNumberFormat="1" applyFont="1" applyBorder="1" applyAlignment="1">
      <alignment vertical="center"/>
    </xf>
    <xf numFmtId="41" fontId="3" fillId="0" borderId="2" xfId="0" applyNumberFormat="1" applyFont="1" applyFill="1" applyBorder="1" applyAlignment="1">
      <alignment horizontal="center" vertical="center"/>
    </xf>
    <xf numFmtId="41" fontId="3" fillId="0" borderId="3" xfId="0" applyNumberFormat="1" applyFont="1" applyFill="1" applyBorder="1" applyAlignment="1">
      <alignment horizontal="center" vertical="center"/>
    </xf>
    <xf numFmtId="41" fontId="3" fillId="0" borderId="4" xfId="0" applyNumberFormat="1" applyFont="1" applyFill="1" applyBorder="1" applyAlignment="1">
      <alignment horizontal="center" vertical="center"/>
    </xf>
    <xf numFmtId="2" fontId="4" fillId="0" borderId="1" xfId="0" applyNumberFormat="1" applyFont="1" applyFill="1" applyBorder="1" applyAlignment="1">
      <alignment horizontal="left" vertical="center" wrapText="1"/>
    </xf>
    <xf numFmtId="41" fontId="4" fillId="0" borderId="5" xfId="0" applyNumberFormat="1" applyFont="1" applyBorder="1" applyAlignment="1">
      <alignment vertical="center"/>
    </xf>
    <xf numFmtId="41" fontId="3" fillId="0" borderId="6" xfId="0" applyNumberFormat="1" applyFont="1" applyFill="1" applyBorder="1" applyAlignment="1">
      <alignment horizontal="center" vertical="center"/>
    </xf>
    <xf numFmtId="41" fontId="3" fillId="0" borderId="7" xfId="0" applyNumberFormat="1" applyFont="1" applyFill="1" applyBorder="1" applyAlignment="1">
      <alignment horizontal="center" vertical="center"/>
    </xf>
    <xf numFmtId="41" fontId="3" fillId="0" borderId="8" xfId="0" applyNumberFormat="1" applyFont="1" applyFill="1" applyBorder="1" applyAlignment="1">
      <alignment horizontal="center" vertical="center"/>
    </xf>
    <xf numFmtId="0" fontId="4" fillId="0" borderId="5" xfId="0" applyFont="1" applyFill="1" applyBorder="1"/>
    <xf numFmtId="164" fontId="3" fillId="0" borderId="1" xfId="0" applyNumberFormat="1" applyFont="1" applyFill="1" applyBorder="1" applyAlignment="1">
      <alignment horizontal="right" vertical="center"/>
    </xf>
    <xf numFmtId="164" fontId="3" fillId="0" borderId="2" xfId="0" applyNumberFormat="1" applyFont="1" applyFill="1" applyBorder="1" applyAlignment="1">
      <alignment horizontal="right" vertical="center"/>
    </xf>
    <xf numFmtId="164" fontId="3" fillId="0" borderId="3" xfId="0" applyNumberFormat="1" applyFont="1" applyFill="1" applyBorder="1" applyAlignment="1">
      <alignment horizontal="right" vertical="center"/>
    </xf>
    <xf numFmtId="0" fontId="3" fillId="0" borderId="9" xfId="2" applyFont="1" applyFill="1" applyBorder="1" applyAlignment="1">
      <alignment horizontal="left" indent="2"/>
    </xf>
    <xf numFmtId="16" fontId="3" fillId="0" borderId="10" xfId="0" applyNumberFormat="1" applyFont="1" applyFill="1" applyBorder="1" applyAlignment="1">
      <alignment horizontal="center"/>
    </xf>
    <xf numFmtId="166" fontId="4" fillId="0" borderId="11" xfId="1" applyNumberFormat="1" applyFont="1" applyFill="1" applyBorder="1" applyAlignment="1">
      <alignment vertical="center"/>
    </xf>
    <xf numFmtId="166" fontId="3" fillId="0" borderId="12" xfId="0" applyNumberFormat="1" applyFont="1" applyFill="1" applyBorder="1" applyAlignment="1">
      <alignment horizontal="right" vertical="center"/>
    </xf>
    <xf numFmtId="166" fontId="3" fillId="0" borderId="13" xfId="0" applyNumberFormat="1" applyFont="1" applyFill="1" applyBorder="1" applyAlignment="1">
      <alignment horizontal="right" vertical="center"/>
    </xf>
    <xf numFmtId="16" fontId="3" fillId="0" borderId="15" xfId="0" applyNumberFormat="1" applyFont="1" applyFill="1" applyBorder="1" applyAlignment="1">
      <alignment horizontal="center"/>
    </xf>
    <xf numFmtId="41" fontId="4" fillId="0" borderId="16" xfId="1" applyNumberFormat="1" applyFont="1" applyFill="1" applyBorder="1" applyAlignment="1">
      <alignment horizontal="center" vertical="center"/>
    </xf>
    <xf numFmtId="41" fontId="3" fillId="0" borderId="17" xfId="0" applyNumberFormat="1" applyFont="1" applyFill="1" applyBorder="1" applyAlignment="1">
      <alignment horizontal="center" vertical="center"/>
    </xf>
    <xf numFmtId="41" fontId="3" fillId="0" borderId="18" xfId="0" applyNumberFormat="1" applyFont="1" applyFill="1" applyBorder="1" applyAlignment="1">
      <alignment horizontal="center" vertical="center"/>
    </xf>
    <xf numFmtId="41" fontId="3" fillId="0" borderId="19" xfId="0" applyNumberFormat="1" applyFont="1" applyFill="1" applyBorder="1" applyAlignment="1">
      <alignment horizontal="center" vertical="center"/>
    </xf>
    <xf numFmtId="0" fontId="4" fillId="0" borderId="20" xfId="0" applyFont="1" applyFill="1" applyBorder="1"/>
    <xf numFmtId="49" fontId="4" fillId="0" borderId="15" xfId="0" applyNumberFormat="1" applyFont="1" applyFill="1" applyBorder="1" applyAlignment="1">
      <alignment horizontal="center" vertical="center"/>
    </xf>
    <xf numFmtId="41" fontId="4" fillId="0" borderId="21" xfId="1" applyNumberFormat="1" applyFont="1" applyFill="1" applyBorder="1" applyAlignment="1">
      <alignment vertical="center"/>
    </xf>
    <xf numFmtId="41" fontId="3" fillId="0" borderId="6" xfId="1" applyNumberFormat="1" applyFont="1" applyFill="1" applyBorder="1" applyAlignment="1">
      <alignment horizontal="right" vertical="center"/>
    </xf>
    <xf numFmtId="41" fontId="3" fillId="0" borderId="7" xfId="1" applyNumberFormat="1" applyFont="1" applyFill="1" applyBorder="1" applyAlignment="1">
      <alignment horizontal="right" vertical="center"/>
    </xf>
    <xf numFmtId="0" fontId="4" fillId="0" borderId="5" xfId="0" applyFont="1" applyFill="1" applyBorder="1" applyAlignment="1">
      <alignment vertical="center" wrapText="1"/>
    </xf>
    <xf numFmtId="49" fontId="4" fillId="0" borderId="22" xfId="0" applyNumberFormat="1" applyFont="1" applyFill="1" applyBorder="1" applyAlignment="1">
      <alignment horizontal="center" vertical="center"/>
    </xf>
    <xf numFmtId="41" fontId="4" fillId="0" borderId="23" xfId="1" applyNumberFormat="1" applyFont="1" applyFill="1" applyBorder="1" applyAlignment="1">
      <alignment vertical="center"/>
    </xf>
    <xf numFmtId="41" fontId="4" fillId="0" borderId="24" xfId="1" applyNumberFormat="1" applyFont="1" applyFill="1" applyBorder="1" applyAlignment="1">
      <alignment vertical="center"/>
    </xf>
    <xf numFmtId="41" fontId="4" fillId="0" borderId="25" xfId="1" applyNumberFormat="1" applyFont="1" applyFill="1" applyBorder="1" applyAlignment="1">
      <alignment vertical="center"/>
    </xf>
    <xf numFmtId="41" fontId="3" fillId="0" borderId="26" xfId="1" applyNumberFormat="1" applyFont="1" applyBorder="1" applyAlignment="1">
      <alignment horizontal="center" vertical="center"/>
    </xf>
    <xf numFmtId="0" fontId="4" fillId="0" borderId="27" xfId="0" applyFont="1" applyFill="1" applyBorder="1"/>
    <xf numFmtId="0" fontId="4" fillId="0" borderId="28" xfId="0" applyFont="1" applyFill="1" applyBorder="1" applyAlignment="1">
      <alignment horizontal="center"/>
    </xf>
    <xf numFmtId="41" fontId="3" fillId="2" borderId="11" xfId="0" applyNumberFormat="1" applyFont="1" applyFill="1" applyBorder="1" applyAlignment="1">
      <alignment horizontal="right" vertical="center"/>
    </xf>
    <xf numFmtId="41" fontId="3" fillId="2" borderId="12" xfId="1" applyNumberFormat="1" applyFont="1" applyFill="1" applyBorder="1" applyAlignment="1">
      <alignment horizontal="center" vertical="center"/>
    </xf>
    <xf numFmtId="41" fontId="3" fillId="0" borderId="13" xfId="1" applyNumberFormat="1" applyFont="1" applyFill="1" applyBorder="1" applyAlignment="1">
      <alignment horizontal="right" vertical="center"/>
    </xf>
    <xf numFmtId="41" fontId="3" fillId="0" borderId="14" xfId="1" applyNumberFormat="1" applyFont="1" applyBorder="1" applyAlignment="1">
      <alignment horizontal="center" vertical="center"/>
    </xf>
    <xf numFmtId="0" fontId="3" fillId="0" borderId="15" xfId="0" applyFont="1" applyFill="1" applyBorder="1" applyAlignment="1">
      <alignment horizontal="center"/>
    </xf>
    <xf numFmtId="41" fontId="3" fillId="0" borderId="11" xfId="0" applyNumberFormat="1" applyFont="1" applyFill="1" applyBorder="1" applyAlignment="1">
      <alignment horizontal="right" vertical="center"/>
    </xf>
    <xf numFmtId="41" fontId="3" fillId="0" borderId="12" xfId="1" applyNumberFormat="1" applyFont="1" applyBorder="1" applyAlignment="1">
      <alignment horizontal="center" vertical="center"/>
    </xf>
    <xf numFmtId="41" fontId="3" fillId="0" borderId="13" xfId="1" applyNumberFormat="1" applyFont="1" applyFill="1" applyBorder="1" applyAlignment="1">
      <alignment vertical="center"/>
    </xf>
    <xf numFmtId="41" fontId="3" fillId="0" borderId="13" xfId="1" applyNumberFormat="1" applyFont="1" applyBorder="1" applyAlignment="1">
      <alignment horizontal="center" vertical="center"/>
    </xf>
    <xf numFmtId="41" fontId="3" fillId="0" borderId="12" xfId="1" applyNumberFormat="1" applyFont="1" applyFill="1" applyBorder="1" applyAlignment="1">
      <alignment horizontal="center" vertical="center"/>
    </xf>
    <xf numFmtId="41" fontId="3" fillId="0" borderId="29" xfId="0" applyNumberFormat="1" applyFont="1" applyBorder="1" applyAlignment="1">
      <alignment vertical="center"/>
    </xf>
    <xf numFmtId="41" fontId="3" fillId="0" borderId="12" xfId="0" applyNumberFormat="1" applyFont="1" applyBorder="1" applyAlignment="1">
      <alignment vertical="center"/>
    </xf>
    <xf numFmtId="41" fontId="3" fillId="0" borderId="13" xfId="0" applyNumberFormat="1" applyFont="1" applyBorder="1" applyAlignment="1">
      <alignment vertical="center"/>
    </xf>
    <xf numFmtId="41" fontId="3" fillId="0" borderId="14" xfId="0" applyNumberFormat="1" applyFont="1" applyBorder="1" applyAlignment="1">
      <alignment vertical="center"/>
    </xf>
    <xf numFmtId="0" fontId="4" fillId="0" borderId="9" xfId="0" applyFont="1" applyFill="1" applyBorder="1"/>
    <xf numFmtId="0" fontId="4" fillId="0" borderId="15" xfId="0" applyFont="1" applyFill="1" applyBorder="1" applyAlignment="1">
      <alignment horizontal="center"/>
    </xf>
    <xf numFmtId="41" fontId="4" fillId="0" borderId="30" xfId="1" applyNumberFormat="1" applyFont="1" applyFill="1" applyBorder="1" applyAlignment="1">
      <alignment vertical="center"/>
    </xf>
    <xf numFmtId="41" fontId="4" fillId="0" borderId="2" xfId="1" applyNumberFormat="1" applyFont="1" applyFill="1" applyBorder="1" applyAlignment="1">
      <alignment vertical="center"/>
    </xf>
    <xf numFmtId="41" fontId="4" fillId="0" borderId="3" xfId="1" applyNumberFormat="1" applyFont="1" applyFill="1" applyBorder="1" applyAlignment="1">
      <alignment vertical="center"/>
    </xf>
    <xf numFmtId="41" fontId="4" fillId="0" borderId="4" xfId="1" applyNumberFormat="1" applyFont="1" applyFill="1" applyBorder="1" applyAlignment="1">
      <alignment vertical="center"/>
    </xf>
    <xf numFmtId="0" fontId="4" fillId="0" borderId="1" xfId="0" applyFont="1" applyFill="1" applyBorder="1"/>
    <xf numFmtId="0" fontId="4" fillId="0" borderId="10" xfId="0" applyFont="1" applyFill="1" applyBorder="1" applyAlignment="1">
      <alignment horizontal="center"/>
    </xf>
    <xf numFmtId="41" fontId="3" fillId="0" borderId="11" xfId="1" applyNumberFormat="1" applyFont="1" applyFill="1" applyBorder="1" applyAlignment="1">
      <alignment horizontal="right" vertical="center"/>
    </xf>
    <xf numFmtId="41" fontId="3" fillId="0" borderId="13" xfId="1" applyNumberFormat="1" applyFont="1" applyFill="1" applyBorder="1" applyAlignment="1">
      <alignment horizontal="center" vertical="center"/>
    </xf>
    <xf numFmtId="41" fontId="3" fillId="0" borderId="14" xfId="1" applyNumberFormat="1" applyFont="1" applyFill="1" applyBorder="1" applyAlignment="1">
      <alignment horizontal="center" vertical="center"/>
    </xf>
    <xf numFmtId="49" fontId="3" fillId="0" borderId="15" xfId="0" applyNumberFormat="1" applyFont="1" applyFill="1" applyBorder="1" applyAlignment="1">
      <alignment horizontal="center"/>
    </xf>
    <xf numFmtId="41" fontId="3" fillId="0" borderId="12" xfId="0" applyNumberFormat="1" applyFont="1" applyFill="1" applyBorder="1" applyAlignment="1">
      <alignment horizontal="center" vertical="center"/>
    </xf>
    <xf numFmtId="41" fontId="3" fillId="0" borderId="13" xfId="1" applyNumberFormat="1" applyFont="1" applyBorder="1" applyAlignment="1">
      <alignment vertical="center"/>
    </xf>
    <xf numFmtId="41" fontId="3" fillId="0" borderId="13" xfId="0" applyNumberFormat="1" applyFont="1" applyFill="1" applyBorder="1" applyAlignment="1">
      <alignment vertical="center"/>
    </xf>
    <xf numFmtId="41" fontId="3" fillId="0" borderId="14" xfId="1" applyNumberFormat="1" applyFont="1" applyFill="1" applyBorder="1" applyAlignment="1">
      <alignment vertical="center"/>
    </xf>
    <xf numFmtId="41" fontId="3" fillId="2" borderId="14" xfId="0" applyNumberFormat="1" applyFont="1" applyFill="1" applyBorder="1" applyAlignment="1">
      <alignment vertical="center"/>
    </xf>
    <xf numFmtId="0" fontId="3" fillId="0" borderId="11" xfId="0" applyFont="1" applyFill="1" applyBorder="1" applyAlignment="1">
      <alignment horizontal="right" vertical="center"/>
    </xf>
    <xf numFmtId="0" fontId="3" fillId="0" borderId="12" xfId="0" applyFont="1" applyFill="1" applyBorder="1" applyAlignment="1">
      <alignment vertical="center"/>
    </xf>
    <xf numFmtId="0" fontId="3" fillId="0" borderId="13" xfId="0" applyFont="1" applyFill="1" applyBorder="1" applyAlignment="1">
      <alignment vertical="center"/>
    </xf>
    <xf numFmtId="0" fontId="3" fillId="0" borderId="14" xfId="0" applyFont="1" applyFill="1" applyBorder="1" applyAlignment="1">
      <alignment vertical="center"/>
    </xf>
    <xf numFmtId="49" fontId="4" fillId="0" borderId="15" xfId="0" applyNumberFormat="1" applyFont="1" applyFill="1" applyBorder="1" applyAlignment="1">
      <alignment horizontal="center"/>
    </xf>
    <xf numFmtId="0" fontId="4" fillId="0" borderId="0" xfId="0" applyFont="1" applyAlignment="1">
      <alignment vertical="top"/>
    </xf>
    <xf numFmtId="0" fontId="4" fillId="0" borderId="31" xfId="0" applyFont="1" applyFill="1" applyBorder="1" applyAlignment="1">
      <alignment horizontal="center" vertical="top"/>
    </xf>
    <xf numFmtId="0" fontId="4" fillId="0" borderId="32" xfId="0" applyFont="1" applyFill="1" applyBorder="1" applyAlignment="1">
      <alignment horizontal="center" vertical="top"/>
    </xf>
    <xf numFmtId="0" fontId="4" fillId="0" borderId="33" xfId="0" applyFont="1" applyFill="1" applyBorder="1" applyAlignment="1">
      <alignment horizontal="center" vertical="top"/>
    </xf>
    <xf numFmtId="0" fontId="4" fillId="0" borderId="34" xfId="0" applyFont="1" applyFill="1" applyBorder="1" applyAlignment="1">
      <alignment horizontal="center" vertical="top"/>
    </xf>
    <xf numFmtId="0" fontId="4" fillId="0" borderId="37" xfId="0" applyFont="1" applyFill="1" applyBorder="1" applyAlignment="1">
      <alignment horizontal="center" vertical="top"/>
    </xf>
    <xf numFmtId="0" fontId="4" fillId="0" borderId="38" xfId="0" applyFont="1" applyFill="1" applyBorder="1" applyAlignment="1">
      <alignment horizontal="center" vertical="top"/>
    </xf>
    <xf numFmtId="0" fontId="4" fillId="0" borderId="39" xfId="0" applyFont="1" applyFill="1" applyBorder="1" applyAlignment="1">
      <alignment horizontal="center" vertical="top"/>
    </xf>
    <xf numFmtId="0" fontId="4" fillId="0" borderId="40" xfId="0" applyFont="1" applyFill="1" applyBorder="1" applyAlignment="1">
      <alignment horizontal="center" vertical="top"/>
    </xf>
    <xf numFmtId="0" fontId="2" fillId="0" borderId="0" xfId="0" applyFont="1" applyFill="1" applyAlignment="1">
      <alignment horizontal="right"/>
    </xf>
    <xf numFmtId="0" fontId="5" fillId="0" borderId="0" xfId="0" applyFont="1" applyFill="1"/>
    <xf numFmtId="0" fontId="4" fillId="0" borderId="0" xfId="0" applyFont="1" applyFill="1"/>
    <xf numFmtId="0" fontId="6" fillId="0" borderId="0" xfId="0" applyFont="1" applyFill="1"/>
    <xf numFmtId="0" fontId="3" fillId="0" borderId="0" xfId="0" applyFont="1" applyFill="1"/>
    <xf numFmtId="0" fontId="2" fillId="0" borderId="0" xfId="0" applyFont="1" applyFill="1"/>
    <xf numFmtId="0" fontId="7" fillId="0" borderId="0" xfId="0" applyFont="1"/>
    <xf numFmtId="0" fontId="7" fillId="0" borderId="0" xfId="0" applyFont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8" fillId="0" borderId="0" xfId="0" applyFont="1" applyFill="1"/>
    <xf numFmtId="0" fontId="9" fillId="0" borderId="0" xfId="0" applyFont="1" applyFill="1"/>
    <xf numFmtId="0" fontId="2" fillId="0" borderId="0" xfId="0" applyFont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10" fillId="0" borderId="0" xfId="0" applyFont="1" applyFill="1"/>
    <xf numFmtId="49" fontId="4" fillId="0" borderId="44" xfId="0" applyNumberFormat="1" applyFont="1" applyFill="1" applyBorder="1" applyAlignment="1">
      <alignment horizontal="center" vertical="center"/>
    </xf>
    <xf numFmtId="0" fontId="4" fillId="0" borderId="43" xfId="0" applyFont="1" applyFill="1" applyBorder="1" applyAlignment="1">
      <alignment vertical="center" wrapText="1"/>
    </xf>
    <xf numFmtId="41" fontId="3" fillId="0" borderId="45" xfId="0" applyNumberFormat="1" applyFont="1" applyFill="1" applyBorder="1" applyAlignment="1">
      <alignment horizontal="center" vertical="center"/>
    </xf>
    <xf numFmtId="41" fontId="3" fillId="0" borderId="46" xfId="1" applyNumberFormat="1" applyFont="1" applyFill="1" applyBorder="1" applyAlignment="1">
      <alignment horizontal="right" vertical="center"/>
    </xf>
    <xf numFmtId="41" fontId="3" fillId="0" borderId="47" xfId="1" applyNumberFormat="1" applyFont="1" applyFill="1" applyBorder="1" applyAlignment="1">
      <alignment horizontal="right" vertical="center"/>
    </xf>
    <xf numFmtId="41" fontId="4" fillId="0" borderId="48" xfId="1" applyNumberFormat="1" applyFont="1" applyFill="1" applyBorder="1" applyAlignment="1">
      <alignment vertical="center"/>
    </xf>
    <xf numFmtId="0" fontId="4" fillId="0" borderId="42" xfId="0" applyFont="1" applyFill="1" applyBorder="1" applyAlignment="1">
      <alignment horizontal="center" vertical="top" shrinkToFit="1"/>
    </xf>
    <xf numFmtId="0" fontId="4" fillId="0" borderId="36" xfId="0" applyFont="1" applyFill="1" applyBorder="1" applyAlignment="1">
      <alignment horizontal="center" vertical="top" shrinkToFit="1"/>
    </xf>
    <xf numFmtId="0" fontId="4" fillId="0" borderId="41" xfId="0" applyFont="1" applyFill="1" applyBorder="1" applyAlignment="1">
      <alignment horizontal="center" vertical="top" shrinkToFit="1"/>
    </xf>
    <xf numFmtId="0" fontId="4" fillId="0" borderId="35" xfId="0" applyFont="1" applyFill="1" applyBorder="1" applyAlignment="1">
      <alignment horizontal="center" vertical="top" shrinkToFit="1"/>
    </xf>
    <xf numFmtId="0" fontId="9" fillId="0" borderId="0" xfId="0" applyFont="1" applyFill="1" applyAlignment="1">
      <alignment horizontal="left" wrapText="1"/>
    </xf>
    <xf numFmtId="49" fontId="4" fillId="0" borderId="5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</cellXfs>
  <cellStyles count="3">
    <cellStyle name="Обычный" xfId="0" builtinId="0"/>
    <cellStyle name="Обычный_Лист1" xfId="2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showGridLines="0" tabSelected="1" workbookViewId="0">
      <selection activeCell="A2" sqref="A2:G2"/>
    </sheetView>
  </sheetViews>
  <sheetFormatPr defaultRowHeight="12.75" x14ac:dyDescent="0.2"/>
  <cols>
    <col min="1" max="1" width="7.7109375" style="1" customWidth="1"/>
    <col min="2" max="2" width="70" style="1" customWidth="1"/>
    <col min="3" max="3" width="18.42578125" style="1" customWidth="1"/>
    <col min="4" max="4" width="17.42578125" style="1" customWidth="1"/>
    <col min="5" max="5" width="16.7109375" style="1" customWidth="1"/>
    <col min="6" max="6" width="16" style="1" customWidth="1"/>
    <col min="7" max="7" width="16.7109375" style="1" customWidth="1"/>
    <col min="8" max="16384" width="9.140625" style="1"/>
  </cols>
  <sheetData>
    <row r="1" spans="1:7" ht="18.75" x14ac:dyDescent="0.3">
      <c r="A1" s="97" t="s">
        <v>25</v>
      </c>
      <c r="C1" s="85"/>
      <c r="D1" s="85"/>
      <c r="F1" s="96"/>
      <c r="G1" s="95"/>
    </row>
    <row r="2" spans="1:7" s="90" customFormat="1" ht="42" customHeight="1" x14ac:dyDescent="0.35">
      <c r="A2" s="108" t="s">
        <v>32</v>
      </c>
      <c r="B2" s="108"/>
      <c r="C2" s="108"/>
      <c r="D2" s="108"/>
      <c r="E2" s="108"/>
      <c r="F2" s="108"/>
      <c r="G2" s="108"/>
    </row>
    <row r="3" spans="1:7" ht="16.5" thickBot="1" x14ac:dyDescent="0.3">
      <c r="A3" s="89"/>
      <c r="B3" s="88"/>
      <c r="C3" s="87"/>
      <c r="D3" s="87"/>
      <c r="E3" s="86"/>
      <c r="F3" s="85"/>
      <c r="G3" s="84"/>
    </row>
    <row r="4" spans="1:7" s="75" customFormat="1" ht="15.75" x14ac:dyDescent="0.2">
      <c r="A4" s="104" t="s">
        <v>24</v>
      </c>
      <c r="B4" s="106" t="s">
        <v>23</v>
      </c>
      <c r="C4" s="83" t="s">
        <v>22</v>
      </c>
      <c r="D4" s="82" t="s">
        <v>21</v>
      </c>
      <c r="E4" s="82" t="s">
        <v>20</v>
      </c>
      <c r="F4" s="81" t="s">
        <v>19</v>
      </c>
      <c r="G4" s="80" t="s">
        <v>18</v>
      </c>
    </row>
    <row r="5" spans="1:7" s="75" customFormat="1" ht="16.5" thickBot="1" x14ac:dyDescent="0.25">
      <c r="A5" s="105"/>
      <c r="B5" s="107"/>
      <c r="C5" s="79" t="s">
        <v>17</v>
      </c>
      <c r="D5" s="78" t="s">
        <v>17</v>
      </c>
      <c r="E5" s="78" t="s">
        <v>17</v>
      </c>
      <c r="F5" s="77" t="s">
        <v>17</v>
      </c>
      <c r="G5" s="76" t="s">
        <v>17</v>
      </c>
    </row>
    <row r="6" spans="1:7" s="2" customFormat="1" ht="48" thickBot="1" x14ac:dyDescent="0.3">
      <c r="A6" s="98" t="s">
        <v>26</v>
      </c>
      <c r="B6" s="99" t="s">
        <v>5</v>
      </c>
      <c r="C6" s="100">
        <f>БЭЭиМ!C24</f>
        <v>0</v>
      </c>
      <c r="D6" s="101">
        <f>БЭЭиМ!D24</f>
        <v>15790.880999999999</v>
      </c>
      <c r="E6" s="101">
        <f>БЭЭиМ!E24</f>
        <v>230045.639</v>
      </c>
      <c r="F6" s="102">
        <f>БЭЭиМ!F24</f>
        <v>390365.41700000002</v>
      </c>
      <c r="G6" s="103">
        <f>D6+E6+F6</f>
        <v>636201.93700000003</v>
      </c>
    </row>
  </sheetData>
  <mergeCells count="3">
    <mergeCell ref="A4:A5"/>
    <mergeCell ref="B4:B5"/>
    <mergeCell ref="A2:G2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showGridLines="0" workbookViewId="0">
      <selection activeCell="B2" sqref="B2"/>
    </sheetView>
  </sheetViews>
  <sheetFormatPr defaultRowHeight="12.75" x14ac:dyDescent="0.2"/>
  <cols>
    <col min="1" max="1" width="10" style="1" customWidth="1"/>
    <col min="2" max="2" width="70" style="1" customWidth="1"/>
    <col min="3" max="3" width="18.42578125" style="1" customWidth="1"/>
    <col min="4" max="4" width="17.42578125" style="1" customWidth="1"/>
    <col min="5" max="5" width="16.7109375" style="1" customWidth="1"/>
    <col min="6" max="6" width="16" style="1" customWidth="1"/>
    <col min="7" max="7" width="16.7109375" style="1" customWidth="1"/>
    <col min="8" max="16384" width="9.140625" style="1"/>
  </cols>
  <sheetData>
    <row r="1" spans="1:7" ht="18.75" x14ac:dyDescent="0.3">
      <c r="A1" s="89"/>
      <c r="B1" s="97" t="s">
        <v>25</v>
      </c>
      <c r="C1" s="85"/>
      <c r="D1" s="85"/>
      <c r="F1" s="96"/>
      <c r="G1" s="95"/>
    </row>
    <row r="2" spans="1:7" s="90" customFormat="1" ht="19.5" x14ac:dyDescent="0.35">
      <c r="A2" s="94"/>
      <c r="B2" s="94" t="s">
        <v>33</v>
      </c>
      <c r="C2" s="93"/>
      <c r="D2" s="93"/>
      <c r="F2" s="92"/>
      <c r="G2" s="91"/>
    </row>
    <row r="3" spans="1:7" ht="16.5" thickBot="1" x14ac:dyDescent="0.3">
      <c r="A3" s="89"/>
      <c r="B3" s="88"/>
      <c r="C3" s="87"/>
      <c r="D3" s="87"/>
      <c r="E3" s="86"/>
      <c r="F3" s="85"/>
      <c r="G3" s="84"/>
    </row>
    <row r="4" spans="1:7" s="75" customFormat="1" ht="15.75" x14ac:dyDescent="0.2">
      <c r="A4" s="104" t="s">
        <v>24</v>
      </c>
      <c r="B4" s="106" t="s">
        <v>23</v>
      </c>
      <c r="C4" s="83" t="s">
        <v>22</v>
      </c>
      <c r="D4" s="82" t="s">
        <v>21</v>
      </c>
      <c r="E4" s="82" t="s">
        <v>20</v>
      </c>
      <c r="F4" s="81" t="s">
        <v>19</v>
      </c>
      <c r="G4" s="80" t="s">
        <v>18</v>
      </c>
    </row>
    <row r="5" spans="1:7" s="75" customFormat="1" ht="16.5" thickBot="1" x14ac:dyDescent="0.25">
      <c r="A5" s="105"/>
      <c r="B5" s="107"/>
      <c r="C5" s="79" t="s">
        <v>17</v>
      </c>
      <c r="D5" s="78" t="s">
        <v>17</v>
      </c>
      <c r="E5" s="78" t="s">
        <v>17</v>
      </c>
      <c r="F5" s="77" t="s">
        <v>17</v>
      </c>
      <c r="G5" s="76" t="s">
        <v>17</v>
      </c>
    </row>
    <row r="6" spans="1:7" s="2" customFormat="1" ht="15.75" x14ac:dyDescent="0.25">
      <c r="A6" s="74" t="s">
        <v>26</v>
      </c>
      <c r="B6" s="53" t="s">
        <v>16</v>
      </c>
      <c r="C6" s="73"/>
      <c r="D6" s="72"/>
      <c r="E6" s="72"/>
      <c r="F6" s="71"/>
      <c r="G6" s="70"/>
    </row>
    <row r="7" spans="1:7" s="2" customFormat="1" ht="15.75" x14ac:dyDescent="0.25">
      <c r="A7" s="64"/>
      <c r="B7" s="16" t="s">
        <v>15</v>
      </c>
      <c r="C7" s="69">
        <v>531860.48899999994</v>
      </c>
      <c r="D7" s="46">
        <v>208950.51</v>
      </c>
      <c r="E7" s="46">
        <v>32767.275000000001</v>
      </c>
      <c r="F7" s="65">
        <v>200.64</v>
      </c>
      <c r="G7" s="61">
        <f>SUM(C7:F7)</f>
        <v>773778.91399999999</v>
      </c>
    </row>
    <row r="8" spans="1:7" s="2" customFormat="1" ht="15.75" x14ac:dyDescent="0.25">
      <c r="A8" s="64"/>
      <c r="B8" s="16" t="s">
        <v>14</v>
      </c>
      <c r="C8" s="68">
        <v>91521.762000000002</v>
      </c>
      <c r="D8" s="62">
        <v>0</v>
      </c>
      <c r="E8" s="46">
        <v>9573.3379999999997</v>
      </c>
      <c r="F8" s="65">
        <v>0</v>
      </c>
      <c r="G8" s="61">
        <f>SUM(C8:F8)</f>
        <v>101095.1</v>
      </c>
    </row>
    <row r="9" spans="1:7" s="2" customFormat="1" ht="15.75" x14ac:dyDescent="0.25">
      <c r="A9" s="64"/>
      <c r="B9" s="16" t="s">
        <v>27</v>
      </c>
      <c r="C9" s="42">
        <v>0</v>
      </c>
      <c r="D9" s="67">
        <v>106385.595</v>
      </c>
      <c r="E9" s="47">
        <v>0</v>
      </c>
      <c r="F9" s="65">
        <v>0</v>
      </c>
      <c r="G9" s="61">
        <f t="shared" ref="G9:G14" si="0">SUM(C9:F9)</f>
        <v>106385.595</v>
      </c>
    </row>
    <row r="10" spans="1:7" s="2" customFormat="1" ht="15.75" x14ac:dyDescent="0.25">
      <c r="A10" s="64"/>
      <c r="B10" s="16" t="s">
        <v>13</v>
      </c>
      <c r="C10" s="42">
        <v>0</v>
      </c>
      <c r="D10" s="62">
        <v>0</v>
      </c>
      <c r="E10" s="66">
        <v>5363.6880000000001</v>
      </c>
      <c r="F10" s="65">
        <v>0</v>
      </c>
      <c r="G10" s="61">
        <f t="shared" si="0"/>
        <v>5363.6880000000001</v>
      </c>
    </row>
    <row r="11" spans="1:7" s="2" customFormat="1" ht="15.75" x14ac:dyDescent="0.25">
      <c r="A11" s="64"/>
      <c r="B11" s="16" t="s">
        <v>12</v>
      </c>
      <c r="C11" s="42">
        <v>0</v>
      </c>
      <c r="D11" s="41">
        <v>9.0060000000000002</v>
      </c>
      <c r="E11" s="47">
        <v>0</v>
      </c>
      <c r="F11" s="65">
        <v>0</v>
      </c>
      <c r="G11" s="61">
        <f t="shared" si="0"/>
        <v>9.0060000000000002</v>
      </c>
    </row>
    <row r="12" spans="1:7" s="2" customFormat="1" ht="15.75" x14ac:dyDescent="0.25">
      <c r="A12" s="64"/>
      <c r="B12" s="16" t="s">
        <v>11</v>
      </c>
      <c r="C12" s="42">
        <v>0</v>
      </c>
      <c r="D12" s="62">
        <v>0</v>
      </c>
      <c r="E12" s="46">
        <v>526.96</v>
      </c>
      <c r="F12" s="65">
        <v>413.096</v>
      </c>
      <c r="G12" s="61">
        <f t="shared" si="0"/>
        <v>940.05600000000004</v>
      </c>
    </row>
    <row r="13" spans="1:7" s="2" customFormat="1" ht="15.75" x14ac:dyDescent="0.25">
      <c r="A13" s="64"/>
      <c r="B13" s="16" t="s">
        <v>34</v>
      </c>
      <c r="C13" s="42">
        <v>25176.937999999998</v>
      </c>
      <c r="D13" s="62">
        <v>0</v>
      </c>
      <c r="E13" s="62">
        <v>0</v>
      </c>
      <c r="F13" s="48">
        <v>0</v>
      </c>
      <c r="G13" s="61">
        <f t="shared" si="0"/>
        <v>25176.937999999998</v>
      </c>
    </row>
    <row r="14" spans="1:7" s="2" customFormat="1" ht="15.75" x14ac:dyDescent="0.25">
      <c r="A14" s="64"/>
      <c r="B14" s="16" t="s">
        <v>10</v>
      </c>
      <c r="C14" s="63">
        <v>0</v>
      </c>
      <c r="D14" s="62">
        <v>0</v>
      </c>
      <c r="E14" s="46">
        <v>14078.922</v>
      </c>
      <c r="F14" s="48">
        <v>0</v>
      </c>
      <c r="G14" s="61">
        <f t="shared" si="0"/>
        <v>14078.922</v>
      </c>
    </row>
    <row r="15" spans="1:7" s="2" customFormat="1" ht="16.5" thickBot="1" x14ac:dyDescent="0.3">
      <c r="A15" s="60"/>
      <c r="B15" s="59" t="s">
        <v>6</v>
      </c>
      <c r="C15" s="58">
        <f>SUM(C7:C14)</f>
        <v>648559.1889999999</v>
      </c>
      <c r="D15" s="57">
        <f>SUM(D7:D14)</f>
        <v>315345.11099999998</v>
      </c>
      <c r="E15" s="57">
        <f>SUM(E7:E14)</f>
        <v>62310.182999999997</v>
      </c>
      <c r="F15" s="56">
        <f>SUM(F7:F14)</f>
        <v>613.73599999999999</v>
      </c>
      <c r="G15" s="55">
        <f>SUM(G7:G14)</f>
        <v>1026828.2189999999</v>
      </c>
    </row>
    <row r="16" spans="1:7" s="2" customFormat="1" ht="15.75" x14ac:dyDescent="0.25">
      <c r="A16" s="54">
        <v>2</v>
      </c>
      <c r="B16" s="53" t="s">
        <v>9</v>
      </c>
      <c r="C16" s="52"/>
      <c r="D16" s="51"/>
      <c r="E16" s="51"/>
      <c r="F16" s="50"/>
      <c r="G16" s="49"/>
    </row>
    <row r="17" spans="1:7" s="2" customFormat="1" ht="15.75" x14ac:dyDescent="0.25">
      <c r="A17" s="43"/>
      <c r="B17" s="16" t="s">
        <v>28</v>
      </c>
      <c r="C17" s="42">
        <v>0</v>
      </c>
      <c r="D17" s="41">
        <v>2388.7069999999999</v>
      </c>
      <c r="E17" s="46">
        <v>3053.1669999999999</v>
      </c>
      <c r="F17" s="48">
        <v>0</v>
      </c>
      <c r="G17" s="44">
        <f t="shared" ref="G17:G22" si="1">SUM(C17:F17)</f>
        <v>5441.8739999999998</v>
      </c>
    </row>
    <row r="18" spans="1:7" s="2" customFormat="1" ht="15.75" x14ac:dyDescent="0.25">
      <c r="A18" s="43"/>
      <c r="B18" s="16" t="s">
        <v>8</v>
      </c>
      <c r="C18" s="42">
        <v>0</v>
      </c>
      <c r="D18" s="47">
        <v>0</v>
      </c>
      <c r="E18" s="46">
        <v>4010.846</v>
      </c>
      <c r="F18" s="45">
        <v>0</v>
      </c>
      <c r="G18" s="44">
        <f t="shared" si="1"/>
        <v>4010.846</v>
      </c>
    </row>
    <row r="19" spans="1:7" s="2" customFormat="1" ht="15.75" x14ac:dyDescent="0.25">
      <c r="A19" s="43"/>
      <c r="B19" s="16" t="s">
        <v>29</v>
      </c>
      <c r="C19" s="42">
        <v>0</v>
      </c>
      <c r="D19" s="47">
        <v>0</v>
      </c>
      <c r="E19" s="46">
        <v>581.27599999999995</v>
      </c>
      <c r="F19" s="45">
        <v>0</v>
      </c>
      <c r="G19" s="44">
        <f t="shared" si="1"/>
        <v>581.27599999999995</v>
      </c>
    </row>
    <row r="20" spans="1:7" s="2" customFormat="1" ht="15.75" x14ac:dyDescent="0.25">
      <c r="A20" s="43"/>
      <c r="B20" s="16" t="s">
        <v>7</v>
      </c>
      <c r="C20" s="42">
        <v>0</v>
      </c>
      <c r="D20" s="47">
        <v>573.14400000000001</v>
      </c>
      <c r="E20" s="46">
        <v>189824.26300000001</v>
      </c>
      <c r="F20" s="45">
        <v>0</v>
      </c>
      <c r="G20" s="44">
        <f t="shared" si="1"/>
        <v>190397.40700000001</v>
      </c>
    </row>
    <row r="21" spans="1:7" s="2" customFormat="1" ht="15.75" x14ac:dyDescent="0.25">
      <c r="A21" s="43"/>
      <c r="B21" s="16" t="s">
        <v>30</v>
      </c>
      <c r="C21" s="42">
        <v>0</v>
      </c>
      <c r="D21" s="47">
        <v>2269.7669999999998</v>
      </c>
      <c r="E21" s="46">
        <v>36838.072</v>
      </c>
      <c r="F21" s="45">
        <v>0</v>
      </c>
      <c r="G21" s="44">
        <f t="shared" si="1"/>
        <v>39107.839</v>
      </c>
    </row>
    <row r="22" spans="1:7" s="2" customFormat="1" ht="15.75" x14ac:dyDescent="0.25">
      <c r="A22" s="43"/>
      <c r="B22" s="16" t="s">
        <v>31</v>
      </c>
      <c r="C22" s="42">
        <v>0</v>
      </c>
      <c r="D22" s="41">
        <v>0</v>
      </c>
      <c r="E22" s="41">
        <v>16446.303</v>
      </c>
      <c r="F22" s="40">
        <v>0</v>
      </c>
      <c r="G22" s="39">
        <f t="shared" si="1"/>
        <v>16446.303</v>
      </c>
    </row>
    <row r="23" spans="1:7" s="2" customFormat="1" ht="16.5" thickBot="1" x14ac:dyDescent="0.3">
      <c r="A23" s="38"/>
      <c r="B23" s="37" t="s">
        <v>6</v>
      </c>
      <c r="C23" s="36">
        <f>SUM(C17:C22)</f>
        <v>0</v>
      </c>
      <c r="D23" s="35">
        <f>SUM(D17:D22)</f>
        <v>5231.6179999999995</v>
      </c>
      <c r="E23" s="35">
        <f>SUM(E17:E22)</f>
        <v>250753.92700000003</v>
      </c>
      <c r="F23" s="34">
        <f>SUM(F17:F22)</f>
        <v>0</v>
      </c>
      <c r="G23" s="33">
        <f>SUM(G17:G22)</f>
        <v>255985.54499999998</v>
      </c>
    </row>
    <row r="24" spans="1:7" s="2" customFormat="1" ht="47.25" x14ac:dyDescent="0.25">
      <c r="A24" s="32" t="s">
        <v>35</v>
      </c>
      <c r="B24" s="31" t="s">
        <v>5</v>
      </c>
      <c r="C24" s="11">
        <v>0</v>
      </c>
      <c r="D24" s="30">
        <v>15790.880999999999</v>
      </c>
      <c r="E24" s="30">
        <v>230045.639</v>
      </c>
      <c r="F24" s="29">
        <v>390365.41700000002</v>
      </c>
      <c r="G24" s="28">
        <f>D24+E24+F24</f>
        <v>636201.93700000003</v>
      </c>
    </row>
    <row r="25" spans="1:7" s="2" customFormat="1" ht="15.75" x14ac:dyDescent="0.25">
      <c r="A25" s="27" t="s">
        <v>36</v>
      </c>
      <c r="B25" s="26" t="s">
        <v>4</v>
      </c>
      <c r="C25" s="25"/>
      <c r="D25" s="24"/>
      <c r="E25" s="24"/>
      <c r="F25" s="23"/>
      <c r="G25" s="22"/>
    </row>
    <row r="26" spans="1:7" s="2" customFormat="1" ht="15.75" x14ac:dyDescent="0.25">
      <c r="A26" s="21"/>
      <c r="B26" s="16" t="s">
        <v>3</v>
      </c>
      <c r="C26" s="42">
        <v>0</v>
      </c>
      <c r="D26" s="20">
        <v>28724.35</v>
      </c>
      <c r="E26" s="20">
        <v>60168.06</v>
      </c>
      <c r="F26" s="19">
        <v>45748.33</v>
      </c>
      <c r="G26" s="18">
        <f>D26+E26+F26</f>
        <v>134640.74</v>
      </c>
    </row>
    <row r="27" spans="1:7" s="2" customFormat="1" ht="16.5" thickBot="1" x14ac:dyDescent="0.3">
      <c r="A27" s="17"/>
      <c r="B27" s="16" t="s">
        <v>2</v>
      </c>
      <c r="C27" s="42">
        <v>0</v>
      </c>
      <c r="D27" s="15">
        <f>298%/100</f>
        <v>2.98E-2</v>
      </c>
      <c r="E27" s="15">
        <f>616%/100</f>
        <v>6.1600000000000002E-2</v>
      </c>
      <c r="F27" s="14">
        <f>1049%/100</f>
        <v>0.10490000000000001</v>
      </c>
      <c r="G27" s="13">
        <f>(G26)/G15</f>
        <v>0.13112294491781978</v>
      </c>
    </row>
    <row r="28" spans="1:7" s="2" customFormat="1" ht="15.75" x14ac:dyDescent="0.25">
      <c r="A28" s="109">
        <v>5</v>
      </c>
      <c r="B28" s="12" t="s">
        <v>1</v>
      </c>
      <c r="C28" s="11">
        <v>0</v>
      </c>
      <c r="D28" s="10">
        <v>0</v>
      </c>
      <c r="E28" s="10">
        <v>0</v>
      </c>
      <c r="F28" s="9">
        <v>0</v>
      </c>
      <c r="G28" s="8">
        <v>179.55799999999999</v>
      </c>
    </row>
    <row r="29" spans="1:7" s="2" customFormat="1" ht="32.25" thickBot="1" x14ac:dyDescent="0.3">
      <c r="A29" s="110">
        <v>6</v>
      </c>
      <c r="B29" s="7" t="s">
        <v>0</v>
      </c>
      <c r="C29" s="6">
        <v>0</v>
      </c>
      <c r="D29" s="5">
        <v>0</v>
      </c>
      <c r="E29" s="5">
        <v>0</v>
      </c>
      <c r="F29" s="4">
        <v>0</v>
      </c>
      <c r="G29" s="3">
        <f>G15-G23</f>
        <v>770842.67399999988</v>
      </c>
    </row>
  </sheetData>
  <mergeCells count="2">
    <mergeCell ref="A4:A5"/>
    <mergeCell ref="B4:B5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Объем переданной эл.энергии</vt:lpstr>
      <vt:lpstr>БЭЭиМ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Kerzhetseva_OC</dc:creator>
  <cp:lastModifiedBy>Kerzhetseva_OC</cp:lastModifiedBy>
  <dcterms:created xsi:type="dcterms:W3CDTF">2018-02-19T03:22:18Z</dcterms:created>
  <dcterms:modified xsi:type="dcterms:W3CDTF">2020-02-27T02:30:25Z</dcterms:modified>
</cp:coreProperties>
</file>