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 activeTab="1"/>
  </bookViews>
  <sheets>
    <sheet name="Потери эл.энергии" sheetId="2" r:id="rId1"/>
    <sheet name="БЭЭиМ" sheetId="3" r:id="rId2"/>
  </sheets>
  <calcPr calcId="124519"/>
</workbook>
</file>

<file path=xl/calcChain.xml><?xml version="1.0" encoding="utf-8"?>
<calcChain xmlns="http://schemas.openxmlformats.org/spreadsheetml/2006/main">
  <c r="G29" i="3"/>
  <c r="G27"/>
  <c r="F24"/>
  <c r="E24"/>
  <c r="D24"/>
  <c r="G23"/>
  <c r="G22"/>
  <c r="G21"/>
  <c r="G20"/>
  <c r="G19"/>
  <c r="G18"/>
  <c r="G24" s="1"/>
  <c r="F16"/>
  <c r="E16"/>
  <c r="D16"/>
  <c r="C16"/>
  <c r="G15"/>
  <c r="G14"/>
  <c r="G13"/>
  <c r="G12"/>
  <c r="G11"/>
  <c r="G10"/>
  <c r="G9"/>
  <c r="G8"/>
  <c r="G16" s="1"/>
  <c r="G30" l="1"/>
  <c r="G32"/>
  <c r="G8" i="2" l="1"/>
  <c r="E8"/>
  <c r="F8"/>
  <c r="D8"/>
  <c r="F7"/>
  <c r="E7"/>
  <c r="D7"/>
  <c r="G7" l="1"/>
</calcChain>
</file>

<file path=xl/sharedStrings.xml><?xml version="1.0" encoding="utf-8"?>
<sst xmlns="http://schemas.openxmlformats.org/spreadsheetml/2006/main" count="103" uniqueCount="48">
  <si>
    <t>-</t>
  </si>
  <si>
    <t>Фактическая расчетная мощность приема в сеть ССК, МВт:</t>
  </si>
  <si>
    <t>в относительном выражении %:</t>
  </si>
  <si>
    <t>в абсолютном выражении, тыс.кВт*ч</t>
  </si>
  <si>
    <t>Фактические потери электроэнергии в сети</t>
  </si>
  <si>
    <t>1.3</t>
  </si>
  <si>
    <t>1.2</t>
  </si>
  <si>
    <t>В сети ООО "КЭнК" Филиал "Энергосеть г.Новокузнецк"</t>
  </si>
  <si>
    <t xml:space="preserve">В сети ОАО "РЖД"   </t>
  </si>
  <si>
    <t>Из сети ООО "КЭнК" Филиал "Энергосеть г.Новокузнецк"</t>
  </si>
  <si>
    <t>Из сети ОАО "РЖД"</t>
  </si>
  <si>
    <t xml:space="preserve">Из сети ООО "ЭнергоПаритет" </t>
  </si>
  <si>
    <t>Из сети ТСО "Сибирь"</t>
  </si>
  <si>
    <t>Из сети ООО "ЕвразЭнергоТранс"</t>
  </si>
  <si>
    <t>Из сети филиала ПАО"МРСК Сибири"-"Кузбассэнерго-РЭС"</t>
  </si>
  <si>
    <t>1.1</t>
  </si>
  <si>
    <t>тыс. кВт*ч</t>
  </si>
  <si>
    <t xml:space="preserve">Всего </t>
  </si>
  <si>
    <t xml:space="preserve">НН </t>
  </si>
  <si>
    <t>СН2</t>
  </si>
  <si>
    <t>СН1</t>
  </si>
  <si>
    <t>ВН</t>
  </si>
  <si>
    <t>Группы потребителей</t>
  </si>
  <si>
    <t>№ п/п</t>
  </si>
  <si>
    <t>ИНФОРМАЦИЯ</t>
  </si>
  <si>
    <t>1</t>
  </si>
  <si>
    <t>Из сети АО "СибПСК"</t>
  </si>
  <si>
    <t>В сети филиала ПАО "МРСК Сибири"-"Кузбассэнерго-РЭС"</t>
  </si>
  <si>
    <t>В сети ООО АО "СибПСК"</t>
  </si>
  <si>
    <t>В сети ТСО "Сибирь"</t>
  </si>
  <si>
    <t xml:space="preserve">В сети ООО "ЭнергоПаритет" 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</si>
  <si>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</si>
  <si>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</si>
  <si>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</si>
  <si>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</si>
  <si>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</si>
  <si>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</si>
  <si>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Отпуск электроэнергии в сеть ООО "Горэлектросеть":</t>
  </si>
  <si>
    <t xml:space="preserve">Из сети ООО "ЭнергоТранзит" </t>
  </si>
  <si>
    <t>Итого:</t>
  </si>
  <si>
    <t>Отпуск электроэнергии из сети ООО"Горэлектросеть":</t>
  </si>
  <si>
    <t>Объем переданной потребителям сетевой организации</t>
  </si>
  <si>
    <t>Фактические потери электроэнергии в сети:</t>
  </si>
  <si>
    <t>в абсолютном выражении, тыс.кВт*ч:</t>
  </si>
  <si>
    <t>Технологический расход (Суммарный сальдированный переток электроэнергии):</t>
  </si>
  <si>
    <t>2021г.</t>
  </si>
  <si>
    <t>о балансе электрической энергии и мощности (план 2021 г.)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</si>
  <si>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 (план 2021 г.)</t>
  </si>
</sst>
</file>

<file path=xl/styles.xml><?xml version="1.0" encoding="utf-8"?>
<styleSheet xmlns="http://schemas.openxmlformats.org/spreadsheetml/2006/main">
  <numFmts count="6">
    <numFmt numFmtId="41" formatCode="_-* #,##0_р_._-;\-* #,##0_р_._-;_-* &quot;-&quot;_р_._-;_-@_-"/>
    <numFmt numFmtId="164" formatCode="_(* #,##0.00_);_(* \(#,##0.00\);_(* &quot;-&quot;??_);_(@_)"/>
    <numFmt numFmtId="165" formatCode="#,##0.000"/>
    <numFmt numFmtId="166" formatCode="0.000"/>
    <numFmt numFmtId="167" formatCode="_(* #,##0.000_);_(* \(#,##0.000\);_(* &quot;-&quot;??_);_(@_)"/>
    <numFmt numFmtId="168" formatCode="_(* #,##0_);_(* \(#,##0\);_(* &quot;-&quot;??_);_(@_)"/>
  </numFmts>
  <fonts count="17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48">
    <xf numFmtId="0" fontId="0" fillId="0" borderId="0" xfId="0"/>
    <xf numFmtId="0" fontId="2" fillId="0" borderId="0" xfId="0" applyFont="1"/>
    <xf numFmtId="0" fontId="3" fillId="0" borderId="0" xfId="0" applyFont="1"/>
    <xf numFmtId="41" fontId="3" fillId="0" borderId="3" xfId="0" applyNumberFormat="1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horizontal="center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/>
    <xf numFmtId="0" fontId="3" fillId="0" borderId="7" xfId="2" applyFont="1" applyFill="1" applyBorder="1" applyAlignment="1">
      <alignment horizontal="left" indent="2"/>
    </xf>
    <xf numFmtId="49" fontId="4" fillId="0" borderId="16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21" xfId="0" applyFont="1" applyFill="1" applyBorder="1" applyAlignment="1">
      <alignment horizontal="center" vertical="top"/>
    </xf>
    <xf numFmtId="0" fontId="4" fillId="0" borderId="22" xfId="0" applyFont="1" applyFill="1" applyBorder="1" applyAlignment="1">
      <alignment horizontal="center" vertical="top"/>
    </xf>
    <xf numFmtId="0" fontId="4" fillId="0" borderId="23" xfId="0" applyFont="1" applyFill="1" applyBorder="1" applyAlignment="1">
      <alignment horizontal="center" vertical="top"/>
    </xf>
    <xf numFmtId="0" fontId="4" fillId="0" borderId="24" xfId="0" applyFont="1" applyFill="1" applyBorder="1" applyAlignment="1">
      <alignment horizontal="center" vertical="top"/>
    </xf>
    <xf numFmtId="0" fontId="4" fillId="0" borderId="27" xfId="0" applyFont="1" applyFill="1" applyBorder="1" applyAlignment="1">
      <alignment horizontal="center" vertical="top"/>
    </xf>
    <xf numFmtId="0" fontId="4" fillId="0" borderId="28" xfId="0" applyFont="1" applyFill="1" applyBorder="1" applyAlignment="1">
      <alignment horizontal="center" vertical="top"/>
    </xf>
    <xf numFmtId="0" fontId="4" fillId="0" borderId="29" xfId="0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8" fillId="0" borderId="0" xfId="0" applyFont="1" applyFill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49" fontId="3" fillId="0" borderId="8" xfId="0" applyNumberFormat="1" applyFont="1" applyFill="1" applyBorder="1" applyAlignment="1">
      <alignment horizontal="center"/>
    </xf>
    <xf numFmtId="0" fontId="3" fillId="0" borderId="1" xfId="2" applyFont="1" applyFill="1" applyBorder="1" applyAlignment="1">
      <alignment horizontal="left" indent="2"/>
    </xf>
    <xf numFmtId="41" fontId="3" fillId="0" borderId="11" xfId="0" applyNumberFormat="1" applyFont="1" applyFill="1" applyBorder="1" applyAlignment="1">
      <alignment horizontal="center" vertical="center"/>
    </xf>
    <xf numFmtId="165" fontId="10" fillId="2" borderId="33" xfId="0" applyNumberFormat="1" applyFont="1" applyFill="1" applyBorder="1" applyAlignment="1">
      <alignment horizontal="right"/>
    </xf>
    <xf numFmtId="165" fontId="10" fillId="0" borderId="7" xfId="1" applyNumberFormat="1" applyFont="1" applyFill="1" applyBorder="1" applyAlignment="1">
      <alignment horizontal="right"/>
    </xf>
    <xf numFmtId="165" fontId="10" fillId="0" borderId="33" xfId="1" applyNumberFormat="1" applyFont="1" applyFill="1" applyBorder="1" applyAlignment="1">
      <alignment horizontal="right"/>
    </xf>
    <xf numFmtId="165" fontId="10" fillId="0" borderId="7" xfId="0" applyNumberFormat="1" applyFont="1" applyFill="1" applyBorder="1" applyAlignment="1">
      <alignment horizontal="right"/>
    </xf>
    <xf numFmtId="165" fontId="10" fillId="0" borderId="7" xfId="1" applyNumberFormat="1" applyFont="1" applyFill="1" applyBorder="1" applyAlignment="1">
      <alignment horizontal="center"/>
    </xf>
    <xf numFmtId="165" fontId="10" fillId="0" borderId="7" xfId="0" applyNumberFormat="1" applyFont="1" applyFill="1" applyBorder="1" applyAlignment="1">
      <alignment horizontal="center"/>
    </xf>
    <xf numFmtId="165" fontId="10" fillId="0" borderId="33" xfId="1" applyNumberFormat="1" applyFont="1" applyBorder="1" applyAlignment="1">
      <alignment horizontal="center"/>
    </xf>
    <xf numFmtId="165" fontId="10" fillId="0" borderId="33" xfId="1" applyNumberFormat="1" applyFont="1" applyBorder="1" applyAlignment="1">
      <alignment horizontal="right"/>
    </xf>
    <xf numFmtId="165" fontId="10" fillId="0" borderId="34" xfId="1" applyNumberFormat="1" applyFont="1" applyBorder="1" applyAlignment="1">
      <alignment horizontal="right"/>
    </xf>
    <xf numFmtId="165" fontId="10" fillId="0" borderId="18" xfId="1" applyNumberFormat="1" applyFont="1" applyFill="1" applyBorder="1" applyAlignment="1">
      <alignment horizontal="center"/>
    </xf>
    <xf numFmtId="165" fontId="10" fillId="0" borderId="34" xfId="1" applyNumberFormat="1" applyFont="1" applyFill="1" applyBorder="1" applyAlignment="1">
      <alignment horizontal="right"/>
    </xf>
    <xf numFmtId="165" fontId="10" fillId="0" borderId="7" xfId="1" applyNumberFormat="1" applyFont="1" applyBorder="1" applyAlignment="1">
      <alignment horizontal="center"/>
    </xf>
    <xf numFmtId="165" fontId="10" fillId="0" borderId="9" xfId="0" applyNumberFormat="1" applyFont="1" applyFill="1" applyBorder="1" applyAlignment="1">
      <alignment horizontal="right"/>
    </xf>
    <xf numFmtId="165" fontId="10" fillId="0" borderId="33" xfId="1" applyNumberFormat="1" applyFont="1" applyFill="1" applyBorder="1"/>
    <xf numFmtId="165" fontId="11" fillId="0" borderId="7" xfId="1" applyNumberFormat="1" applyFont="1" applyFill="1" applyBorder="1"/>
    <xf numFmtId="165" fontId="11" fillId="0" borderId="33" xfId="1" applyNumberFormat="1" applyFont="1" applyFill="1" applyBorder="1"/>
    <xf numFmtId="165" fontId="11" fillId="0" borderId="9" xfId="1" applyNumberFormat="1" applyFont="1" applyFill="1" applyBorder="1"/>
    <xf numFmtId="0" fontId="1" fillId="0" borderId="0" xfId="0" applyFont="1" applyFill="1"/>
    <xf numFmtId="0" fontId="12" fillId="0" borderId="0" xfId="0" applyFont="1" applyFill="1"/>
    <xf numFmtId="0" fontId="1" fillId="0" borderId="0" xfId="0" applyFont="1"/>
    <xf numFmtId="0" fontId="1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Fill="1"/>
    <xf numFmtId="0" fontId="10" fillId="0" borderId="0" xfId="0" applyFont="1" applyFill="1"/>
    <xf numFmtId="0" fontId="14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36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5" fillId="0" borderId="37" xfId="0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39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right"/>
    </xf>
    <xf numFmtId="49" fontId="11" fillId="0" borderId="12" xfId="0" applyNumberFormat="1" applyFont="1" applyFill="1" applyBorder="1" applyAlignment="1">
      <alignment horizontal="center"/>
    </xf>
    <xf numFmtId="0" fontId="11" fillId="0" borderId="7" xfId="0" applyFont="1" applyFill="1" applyBorder="1"/>
    <xf numFmtId="0" fontId="1" fillId="0" borderId="33" xfId="0" applyFont="1" applyFill="1" applyBorder="1"/>
    <xf numFmtId="0" fontId="1" fillId="0" borderId="7" xfId="0" applyFont="1" applyFill="1" applyBorder="1"/>
    <xf numFmtId="0" fontId="1" fillId="0" borderId="9" xfId="0" applyFont="1" applyFill="1" applyBorder="1" applyAlignment="1">
      <alignment horizontal="right"/>
    </xf>
    <xf numFmtId="49" fontId="0" fillId="0" borderId="12" xfId="0" applyNumberFormat="1" applyFill="1" applyBorder="1" applyAlignment="1">
      <alignment horizontal="center"/>
    </xf>
    <xf numFmtId="0" fontId="10" fillId="0" borderId="7" xfId="2" applyFont="1" applyFill="1" applyBorder="1"/>
    <xf numFmtId="165" fontId="10" fillId="0" borderId="17" xfId="1" applyNumberFormat="1" applyFont="1" applyFill="1" applyBorder="1" applyAlignment="1">
      <alignment horizontal="right"/>
    </xf>
    <xf numFmtId="49" fontId="1" fillId="0" borderId="12" xfId="0" applyNumberFormat="1" applyFont="1" applyFill="1" applyBorder="1" applyAlignment="1">
      <alignment horizontal="center"/>
    </xf>
    <xf numFmtId="0" fontId="10" fillId="2" borderId="7" xfId="2" applyFont="1" applyFill="1" applyBorder="1"/>
    <xf numFmtId="0" fontId="10" fillId="0" borderId="41" xfId="0" applyFont="1" applyFill="1" applyBorder="1"/>
    <xf numFmtId="0" fontId="10" fillId="0" borderId="7" xfId="0" applyFont="1" applyFill="1" applyBorder="1"/>
    <xf numFmtId="0" fontId="11" fillId="0" borderId="8" xfId="0" applyFont="1" applyFill="1" applyBorder="1" applyAlignment="1">
      <alignment horizontal="center"/>
    </xf>
    <xf numFmtId="0" fontId="10" fillId="0" borderId="1" xfId="0" applyFont="1" applyFill="1" applyBorder="1"/>
    <xf numFmtId="165" fontId="11" fillId="0" borderId="42" xfId="1" applyNumberFormat="1" applyFont="1" applyFill="1" applyBorder="1"/>
    <xf numFmtId="165" fontId="11" fillId="0" borderId="35" xfId="1" applyNumberFormat="1" applyFont="1" applyFill="1" applyBorder="1"/>
    <xf numFmtId="165" fontId="11" fillId="0" borderId="43" xfId="1" applyNumberFormat="1" applyFont="1" applyFill="1" applyBorder="1"/>
    <xf numFmtId="165" fontId="11" fillId="0" borderId="44" xfId="1" applyNumberFormat="1" applyFont="1" applyFill="1" applyBorder="1"/>
    <xf numFmtId="0" fontId="11" fillId="0" borderId="12" xfId="0" applyFont="1" applyFill="1" applyBorder="1" applyAlignment="1">
      <alignment horizontal="center"/>
    </xf>
    <xf numFmtId="0" fontId="10" fillId="0" borderId="33" xfId="0" applyFont="1" applyBorder="1"/>
    <xf numFmtId="0" fontId="10" fillId="0" borderId="7" xfId="0" applyFont="1" applyBorder="1"/>
    <xf numFmtId="0" fontId="10" fillId="0" borderId="20" xfId="0" applyFont="1" applyBorder="1"/>
    <xf numFmtId="0" fontId="1" fillId="0" borderId="12" xfId="0" applyFont="1" applyFill="1" applyBorder="1" applyAlignment="1">
      <alignment horizontal="center"/>
    </xf>
    <xf numFmtId="0" fontId="10" fillId="2" borderId="7" xfId="0" applyFont="1" applyFill="1" applyBorder="1"/>
    <xf numFmtId="0" fontId="0" fillId="0" borderId="12" xfId="0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0" fillId="0" borderId="18" xfId="0" applyFont="1" applyFill="1" applyBorder="1"/>
    <xf numFmtId="0" fontId="10" fillId="0" borderId="34" xfId="0" applyFont="1" applyFill="1" applyBorder="1"/>
    <xf numFmtId="166" fontId="11" fillId="0" borderId="1" xfId="1" applyNumberFormat="1" applyFont="1" applyFill="1" applyBorder="1"/>
    <xf numFmtId="167" fontId="11" fillId="0" borderId="34" xfId="1" applyNumberFormat="1" applyFont="1" applyFill="1" applyBorder="1"/>
    <xf numFmtId="166" fontId="11" fillId="0" borderId="18" xfId="1" applyNumberFormat="1" applyFont="1" applyFill="1" applyBorder="1"/>
    <xf numFmtId="167" fontId="11" fillId="0" borderId="17" xfId="1" applyNumberFormat="1" applyFont="1" applyFill="1" applyBorder="1" applyAlignment="1">
      <alignment horizontal="right"/>
    </xf>
    <xf numFmtId="49" fontId="11" fillId="0" borderId="12" xfId="0" applyNumberFormat="1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68" fontId="11" fillId="0" borderId="4" xfId="1" applyNumberFormat="1" applyFont="1" applyFill="1" applyBorder="1" applyAlignment="1">
      <alignment horizontal="center" vertical="center" wrapText="1"/>
    </xf>
    <xf numFmtId="167" fontId="10" fillId="0" borderId="33" xfId="1" applyNumberFormat="1" applyFont="1" applyFill="1" applyBorder="1" applyAlignment="1"/>
    <xf numFmtId="0" fontId="11" fillId="0" borderId="14" xfId="0" applyFont="1" applyFill="1" applyBorder="1"/>
    <xf numFmtId="0" fontId="10" fillId="0" borderId="40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168" fontId="10" fillId="0" borderId="40" xfId="0" applyNumberFormat="1" applyFont="1" applyFill="1" applyBorder="1" applyAlignment="1">
      <alignment horizontal="center"/>
    </xf>
    <xf numFmtId="168" fontId="11" fillId="0" borderId="13" xfId="1" applyNumberFormat="1" applyFont="1" applyFill="1" applyBorder="1" applyAlignment="1">
      <alignment horizontal="center"/>
    </xf>
    <xf numFmtId="16" fontId="1" fillId="0" borderId="12" xfId="0" applyNumberFormat="1" applyFont="1" applyFill="1" applyBorder="1" applyAlignment="1">
      <alignment horizontal="center"/>
    </xf>
    <xf numFmtId="0" fontId="10" fillId="0" borderId="33" xfId="0" applyFont="1" applyFill="1" applyBorder="1" applyAlignment="1">
      <alignment horizontal="center"/>
    </xf>
    <xf numFmtId="165" fontId="10" fillId="0" borderId="33" xfId="0" applyNumberFormat="1" applyFont="1" applyFill="1" applyBorder="1" applyAlignment="1">
      <alignment horizontal="right"/>
    </xf>
    <xf numFmtId="16" fontId="1" fillId="0" borderId="19" xfId="0" applyNumberFormat="1" applyFont="1" applyFill="1" applyBorder="1" applyAlignment="1">
      <alignment horizontal="center"/>
    </xf>
    <xf numFmtId="0" fontId="10" fillId="0" borderId="34" xfId="0" applyFont="1" applyFill="1" applyBorder="1" applyAlignment="1">
      <alignment horizontal="center"/>
    </xf>
    <xf numFmtId="4" fontId="10" fillId="0" borderId="18" xfId="0" applyNumberFormat="1" applyFont="1" applyFill="1" applyBorder="1" applyAlignment="1">
      <alignment horizontal="right"/>
    </xf>
    <xf numFmtId="0" fontId="1" fillId="0" borderId="4" xfId="0" applyFont="1" applyFill="1" applyBorder="1"/>
    <xf numFmtId="0" fontId="11" fillId="0" borderId="39" xfId="0" applyFont="1" applyFill="1" applyBorder="1"/>
    <xf numFmtId="0" fontId="10" fillId="0" borderId="4" xfId="0" applyFont="1" applyFill="1" applyBorder="1" applyAlignment="1">
      <alignment horizontal="center"/>
    </xf>
    <xf numFmtId="0" fontId="10" fillId="0" borderId="39" xfId="0" applyFont="1" applyFill="1" applyBorder="1" applyAlignment="1">
      <alignment horizontal="center"/>
    </xf>
    <xf numFmtId="0" fontId="11" fillId="0" borderId="4" xfId="0" applyFont="1" applyBorder="1"/>
    <xf numFmtId="0" fontId="1" fillId="0" borderId="1" xfId="0" applyFont="1" applyFill="1" applyBorder="1"/>
    <xf numFmtId="2" fontId="11" fillId="0" borderId="38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"/>
    </xf>
    <xf numFmtId="4" fontId="11" fillId="0" borderId="1" xfId="0" applyNumberFormat="1" applyFont="1" applyBorder="1"/>
    <xf numFmtId="165" fontId="3" fillId="0" borderId="10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41" fontId="3" fillId="0" borderId="45" xfId="0" applyNumberFormat="1" applyFont="1" applyFill="1" applyBorder="1" applyAlignment="1">
      <alignment horizontal="center" vertical="center"/>
    </xf>
    <xf numFmtId="165" fontId="3" fillId="0" borderId="41" xfId="0" applyNumberFormat="1" applyFont="1" applyFill="1" applyBorder="1" applyAlignment="1">
      <alignment horizontal="right" vertical="center"/>
    </xf>
    <xf numFmtId="4" fontId="3" fillId="0" borderId="46" xfId="0" applyNumberFormat="1" applyFont="1" applyFill="1" applyBorder="1" applyAlignment="1">
      <alignment horizontal="right" vertical="center"/>
    </xf>
    <xf numFmtId="41" fontId="4" fillId="0" borderId="4" xfId="1" applyNumberFormat="1" applyFont="1" applyFill="1" applyBorder="1" applyAlignment="1">
      <alignment horizontal="center" vertical="center"/>
    </xf>
    <xf numFmtId="165" fontId="4" fillId="0" borderId="7" xfId="1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32" xfId="0" applyFont="1" applyFill="1" applyBorder="1" applyAlignment="1">
      <alignment horizontal="center" vertical="top" shrinkToFit="1"/>
    </xf>
    <xf numFmtId="0" fontId="4" fillId="0" borderId="26" xfId="0" applyFont="1" applyFill="1" applyBorder="1" applyAlignment="1">
      <alignment horizontal="center" vertical="top" shrinkToFit="1"/>
    </xf>
    <xf numFmtId="0" fontId="4" fillId="0" borderId="31" xfId="0" applyFont="1" applyFill="1" applyBorder="1" applyAlignment="1">
      <alignment horizontal="center" vertical="top" shrinkToFit="1"/>
    </xf>
    <xf numFmtId="0" fontId="4" fillId="0" borderId="25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wrapText="1"/>
    </xf>
    <xf numFmtId="0" fontId="1" fillId="0" borderId="32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center" vertical="center" shrinkToFit="1"/>
    </xf>
    <xf numFmtId="0" fontId="1" fillId="0" borderId="31" xfId="0" applyFont="1" applyFill="1" applyBorder="1" applyAlignment="1">
      <alignment horizontal="center" vertical="center" shrinkToFit="1"/>
    </xf>
    <xf numFmtId="0" fontId="1" fillId="0" borderId="25" xfId="0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39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showGridLines="0" workbookViewId="0">
      <selection activeCell="G7" sqref="G7"/>
    </sheetView>
  </sheetViews>
  <sheetFormatPr defaultRowHeight="12.75"/>
  <cols>
    <col min="1" max="1" width="7.7109375" style="1" customWidth="1"/>
    <col min="2" max="2" width="70" style="1" customWidth="1"/>
    <col min="3" max="3" width="18.42578125" style="1" customWidth="1"/>
    <col min="4" max="4" width="17.42578125" style="1" customWidth="1"/>
    <col min="5" max="5" width="16.7109375" style="1" customWidth="1"/>
    <col min="6" max="6" width="16" style="1" customWidth="1"/>
    <col min="7" max="7" width="16.7109375" style="1" customWidth="1"/>
    <col min="8" max="16384" width="9.140625" style="1"/>
  </cols>
  <sheetData>
    <row r="1" spans="1:7" ht="18.75">
      <c r="A1" s="29" t="s">
        <v>24</v>
      </c>
      <c r="C1" s="20"/>
      <c r="D1" s="20"/>
      <c r="F1" s="28"/>
      <c r="G1" s="27"/>
    </row>
    <row r="2" spans="1:7" s="25" customFormat="1" ht="42" customHeight="1">
      <c r="A2" s="140" t="s">
        <v>47</v>
      </c>
      <c r="B2" s="140"/>
      <c r="C2" s="140"/>
      <c r="D2" s="140"/>
      <c r="E2" s="140"/>
      <c r="F2" s="140"/>
      <c r="G2" s="140"/>
    </row>
    <row r="3" spans="1:7" ht="16.5" thickBot="1">
      <c r="A3" s="24"/>
      <c r="B3" s="23"/>
      <c r="C3" s="22"/>
      <c r="D3" s="22"/>
      <c r="E3" s="21"/>
      <c r="F3" s="20"/>
      <c r="G3" s="19"/>
    </row>
    <row r="4" spans="1:7" s="10" customFormat="1" ht="15.75">
      <c r="A4" s="136" t="s">
        <v>23</v>
      </c>
      <c r="B4" s="138" t="s">
        <v>22</v>
      </c>
      <c r="C4" s="18" t="s">
        <v>21</v>
      </c>
      <c r="D4" s="17" t="s">
        <v>20</v>
      </c>
      <c r="E4" s="17" t="s">
        <v>19</v>
      </c>
      <c r="F4" s="16" t="s">
        <v>18</v>
      </c>
      <c r="G4" s="15" t="s">
        <v>17</v>
      </c>
    </row>
    <row r="5" spans="1:7" s="10" customFormat="1" ht="16.5" thickBot="1">
      <c r="A5" s="137"/>
      <c r="B5" s="139"/>
      <c r="C5" s="14" t="s">
        <v>16</v>
      </c>
      <c r="D5" s="13" t="s">
        <v>16</v>
      </c>
      <c r="E5" s="13" t="s">
        <v>16</v>
      </c>
      <c r="F5" s="12" t="s">
        <v>16</v>
      </c>
      <c r="G5" s="11" t="s">
        <v>16</v>
      </c>
    </row>
    <row r="6" spans="1:7" s="2" customFormat="1" ht="15.75">
      <c r="A6" s="8" t="s">
        <v>25</v>
      </c>
      <c r="B6" s="6" t="s">
        <v>4</v>
      </c>
      <c r="C6" s="5"/>
      <c r="D6" s="4"/>
      <c r="E6" s="4"/>
      <c r="F6" s="130"/>
      <c r="G6" s="133"/>
    </row>
    <row r="7" spans="1:7" ht="15.75">
      <c r="A7" s="9" t="s">
        <v>15</v>
      </c>
      <c r="B7" s="7" t="s">
        <v>3</v>
      </c>
      <c r="C7" s="32">
        <v>0</v>
      </c>
      <c r="D7" s="128">
        <f>БЭЭиМ!D29</f>
        <v>28188.109</v>
      </c>
      <c r="E7" s="128">
        <f>БЭЭиМ!E29</f>
        <v>58441.012000000002</v>
      </c>
      <c r="F7" s="131">
        <f>БЭЭиМ!F29</f>
        <v>44881.635000000002</v>
      </c>
      <c r="G7" s="134">
        <f>D7+E7+F7</f>
        <v>131510.75599999999</v>
      </c>
    </row>
    <row r="8" spans="1:7" ht="16.5" thickBot="1">
      <c r="A8" s="30" t="s">
        <v>6</v>
      </c>
      <c r="B8" s="31" t="s">
        <v>2</v>
      </c>
      <c r="C8" s="3">
        <v>0</v>
      </c>
      <c r="D8" s="129">
        <f>БЭЭиМ!D30</f>
        <v>2.98</v>
      </c>
      <c r="E8" s="129">
        <f>БЭЭиМ!E30</f>
        <v>6.16</v>
      </c>
      <c r="F8" s="132">
        <f>БЭЭиМ!F30</f>
        <v>10.51</v>
      </c>
      <c r="G8" s="135">
        <f>БЭЭиМ!G30</f>
        <v>13.110000003489066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selection activeCell="K21" sqref="K21"/>
    </sheetView>
  </sheetViews>
  <sheetFormatPr defaultRowHeight="12.75"/>
  <cols>
    <col min="1" max="1" width="10" customWidth="1"/>
    <col min="2" max="2" width="70" customWidth="1"/>
    <col min="3" max="3" width="18.42578125" customWidth="1"/>
    <col min="4" max="4" width="17.42578125" customWidth="1"/>
    <col min="5" max="5" width="17.140625" customWidth="1"/>
    <col min="6" max="6" width="16" customWidth="1"/>
    <col min="7" max="7" width="16.7109375" customWidth="1"/>
  </cols>
  <sheetData>
    <row r="1" spans="1:7" ht="18.75">
      <c r="A1" s="50"/>
      <c r="B1" s="29" t="s">
        <v>24</v>
      </c>
      <c r="C1" s="51"/>
      <c r="D1" s="51"/>
      <c r="E1" s="52"/>
      <c r="F1" s="53"/>
      <c r="G1" s="54"/>
    </row>
    <row r="2" spans="1:7" ht="19.5">
      <c r="A2" s="55"/>
      <c r="B2" s="26" t="s">
        <v>46</v>
      </c>
      <c r="C2" s="51"/>
      <c r="D2" s="51"/>
      <c r="E2" s="52"/>
      <c r="F2" s="53"/>
      <c r="G2" s="54"/>
    </row>
    <row r="3" spans="1:7" ht="16.5" thickBot="1">
      <c r="A3" s="50"/>
      <c r="B3" s="56"/>
      <c r="C3" s="57"/>
      <c r="D3" s="57"/>
      <c r="E3" s="58" t="s">
        <v>45</v>
      </c>
      <c r="F3" s="51"/>
      <c r="G3" s="59"/>
    </row>
    <row r="4" spans="1:7">
      <c r="A4" s="141" t="s">
        <v>23</v>
      </c>
      <c r="B4" s="143" t="s">
        <v>22</v>
      </c>
      <c r="C4" s="60" t="s">
        <v>31</v>
      </c>
      <c r="D4" s="61" t="s">
        <v>32</v>
      </c>
      <c r="E4" s="60" t="s">
        <v>33</v>
      </c>
      <c r="F4" s="61" t="s">
        <v>34</v>
      </c>
      <c r="G4" s="62" t="s">
        <v>35</v>
      </c>
    </row>
    <row r="5" spans="1:7" ht="13.5" thickBot="1">
      <c r="A5" s="142"/>
      <c r="B5" s="144"/>
      <c r="C5" s="63" t="s">
        <v>36</v>
      </c>
      <c r="D5" s="64" t="s">
        <v>36</v>
      </c>
      <c r="E5" s="63" t="s">
        <v>36</v>
      </c>
      <c r="F5" s="64" t="s">
        <v>36</v>
      </c>
      <c r="G5" s="65" t="s">
        <v>36</v>
      </c>
    </row>
    <row r="6" spans="1:7">
      <c r="A6" s="66"/>
      <c r="B6" s="67"/>
      <c r="C6" s="68"/>
      <c r="D6" s="67"/>
      <c r="E6" s="68"/>
      <c r="F6" s="67"/>
      <c r="G6" s="69"/>
    </row>
    <row r="7" spans="1:7" ht="15.75">
      <c r="A7" s="70" t="s">
        <v>15</v>
      </c>
      <c r="B7" s="71" t="s">
        <v>37</v>
      </c>
      <c r="C7" s="72"/>
      <c r="D7" s="73"/>
      <c r="E7" s="72"/>
      <c r="F7" s="73"/>
      <c r="G7" s="74"/>
    </row>
    <row r="8" spans="1:7" ht="15">
      <c r="A8" s="75"/>
      <c r="B8" s="76" t="s">
        <v>14</v>
      </c>
      <c r="C8" s="33">
        <v>530911.07200000004</v>
      </c>
      <c r="D8" s="34">
        <v>200379.36900000001</v>
      </c>
      <c r="E8" s="35">
        <v>28883.608</v>
      </c>
      <c r="F8" s="36">
        <v>179.483</v>
      </c>
      <c r="G8" s="77">
        <f t="shared" ref="G8:G13" si="0">SUM(C8:F8)</f>
        <v>760353.53200000012</v>
      </c>
    </row>
    <row r="9" spans="1:7" ht="15">
      <c r="A9" s="78"/>
      <c r="B9" s="76" t="s">
        <v>13</v>
      </c>
      <c r="C9" s="35">
        <v>87133.375</v>
      </c>
      <c r="D9" s="37" t="s">
        <v>0</v>
      </c>
      <c r="E9" s="35">
        <v>11265.163</v>
      </c>
      <c r="F9" s="38" t="s">
        <v>0</v>
      </c>
      <c r="G9" s="77">
        <f t="shared" si="0"/>
        <v>98398.538</v>
      </c>
    </row>
    <row r="10" spans="1:7" ht="15">
      <c r="A10" s="78"/>
      <c r="B10" s="79" t="s">
        <v>26</v>
      </c>
      <c r="C10" s="39" t="s">
        <v>0</v>
      </c>
      <c r="D10" s="36">
        <v>99281.475000000006</v>
      </c>
      <c r="E10" s="39" t="s">
        <v>0</v>
      </c>
      <c r="F10" s="38" t="s">
        <v>0</v>
      </c>
      <c r="G10" s="77">
        <f t="shared" si="0"/>
        <v>99281.475000000006</v>
      </c>
    </row>
    <row r="11" spans="1:7" ht="15">
      <c r="A11" s="78"/>
      <c r="B11" s="76" t="s">
        <v>12</v>
      </c>
      <c r="C11" s="39" t="s">
        <v>0</v>
      </c>
      <c r="D11" s="37" t="s">
        <v>0</v>
      </c>
      <c r="E11" s="40">
        <v>4368.1480000000001</v>
      </c>
      <c r="F11" s="38" t="s">
        <v>0</v>
      </c>
      <c r="G11" s="77">
        <f t="shared" si="0"/>
        <v>4368.1480000000001</v>
      </c>
    </row>
    <row r="12" spans="1:7" ht="15">
      <c r="A12" s="78"/>
      <c r="B12" s="76" t="s">
        <v>11</v>
      </c>
      <c r="C12" s="39" t="s">
        <v>0</v>
      </c>
      <c r="D12" s="34">
        <v>5.4</v>
      </c>
      <c r="E12" s="39" t="s">
        <v>0</v>
      </c>
      <c r="F12" s="38" t="s">
        <v>0</v>
      </c>
      <c r="G12" s="77">
        <f t="shared" si="0"/>
        <v>5.4</v>
      </c>
    </row>
    <row r="13" spans="1:7" ht="15">
      <c r="A13" s="78"/>
      <c r="B13" s="76" t="s">
        <v>10</v>
      </c>
      <c r="C13" s="39" t="s">
        <v>0</v>
      </c>
      <c r="D13" s="37" t="s">
        <v>0</v>
      </c>
      <c r="E13" s="35">
        <v>625.053</v>
      </c>
      <c r="F13" s="36">
        <v>425.83800000000002</v>
      </c>
      <c r="G13" s="77">
        <f t="shared" si="0"/>
        <v>1050.8910000000001</v>
      </c>
    </row>
    <row r="14" spans="1:7" ht="15">
      <c r="A14" s="78"/>
      <c r="B14" s="80" t="s">
        <v>38</v>
      </c>
      <c r="C14" s="41">
        <v>28199.012999999999</v>
      </c>
      <c r="D14" s="37" t="s">
        <v>0</v>
      </c>
      <c r="E14" s="37" t="s">
        <v>0</v>
      </c>
      <c r="F14" s="37" t="s">
        <v>0</v>
      </c>
      <c r="G14" s="77">
        <f>SUM(C14:F14)</f>
        <v>28199.012999999999</v>
      </c>
    </row>
    <row r="15" spans="1:7" ht="15.75" thickBot="1">
      <c r="A15" s="78"/>
      <c r="B15" s="81" t="s">
        <v>9</v>
      </c>
      <c r="C15" s="42" t="s">
        <v>0</v>
      </c>
      <c r="D15" s="42" t="s">
        <v>0</v>
      </c>
      <c r="E15" s="43">
        <v>11476.153</v>
      </c>
      <c r="F15" s="42" t="s">
        <v>0</v>
      </c>
      <c r="G15" s="77">
        <f>SUM(C15:F15)</f>
        <v>11476.153</v>
      </c>
    </row>
    <row r="16" spans="1:7" ht="16.5" thickBot="1">
      <c r="A16" s="82" t="s">
        <v>39</v>
      </c>
      <c r="B16" s="83"/>
      <c r="C16" s="84">
        <f>SUM(C8:C15)</f>
        <v>646243.46000000008</v>
      </c>
      <c r="D16" s="85">
        <f t="shared" ref="D16:F16" si="1">SUM(D8:D15)</f>
        <v>299666.24400000006</v>
      </c>
      <c r="E16" s="86">
        <f t="shared" si="1"/>
        <v>56618.125</v>
      </c>
      <c r="F16" s="85">
        <f t="shared" si="1"/>
        <v>605.32100000000003</v>
      </c>
      <c r="G16" s="87">
        <f>SUM(G8:G15)</f>
        <v>1003133.1500000001</v>
      </c>
    </row>
    <row r="17" spans="1:7" ht="15.75">
      <c r="A17" s="88"/>
      <c r="B17" s="71" t="s">
        <v>40</v>
      </c>
      <c r="C17" s="89"/>
      <c r="D17" s="90"/>
      <c r="E17" s="89"/>
      <c r="F17" s="90"/>
      <c r="G17" s="91"/>
    </row>
    <row r="18" spans="1:7" ht="15">
      <c r="A18" s="92"/>
      <c r="B18" s="93" t="s">
        <v>27</v>
      </c>
      <c r="C18" s="39" t="s">
        <v>0</v>
      </c>
      <c r="D18" s="34">
        <v>2388.7069999999999</v>
      </c>
      <c r="E18" s="46">
        <v>3053.1669999999999</v>
      </c>
      <c r="F18" s="44" t="s">
        <v>0</v>
      </c>
      <c r="G18" s="45">
        <f>E18+D18</f>
        <v>5441.8739999999998</v>
      </c>
    </row>
    <row r="19" spans="1:7" ht="15">
      <c r="A19" s="92"/>
      <c r="B19" s="93" t="s">
        <v>8</v>
      </c>
      <c r="C19" s="39" t="s">
        <v>0</v>
      </c>
      <c r="D19" s="44" t="s">
        <v>0</v>
      </c>
      <c r="E19" s="46">
        <v>3760.3980000000001</v>
      </c>
      <c r="F19" s="44" t="s">
        <v>0</v>
      </c>
      <c r="G19" s="45">
        <f>E19</f>
        <v>3760.3980000000001</v>
      </c>
    </row>
    <row r="20" spans="1:7" ht="15">
      <c r="A20" s="94"/>
      <c r="B20" s="81" t="s">
        <v>28</v>
      </c>
      <c r="C20" s="39" t="s">
        <v>0</v>
      </c>
      <c r="D20" s="44" t="s">
        <v>0</v>
      </c>
      <c r="E20" s="46">
        <v>840.83199999999999</v>
      </c>
      <c r="F20" s="44" t="s">
        <v>0</v>
      </c>
      <c r="G20" s="45">
        <f>E20</f>
        <v>840.83199999999999</v>
      </c>
    </row>
    <row r="21" spans="1:7" ht="15">
      <c r="A21" s="94"/>
      <c r="B21" s="81" t="s">
        <v>7</v>
      </c>
      <c r="C21" s="44" t="s">
        <v>0</v>
      </c>
      <c r="D21" s="34">
        <v>557.30399999999997</v>
      </c>
      <c r="E21" s="35">
        <v>183861.644</v>
      </c>
      <c r="F21" s="37" t="s">
        <v>0</v>
      </c>
      <c r="G21" s="45">
        <f>E21+D21</f>
        <v>184418.948</v>
      </c>
    </row>
    <row r="22" spans="1:7" ht="15">
      <c r="A22" s="92"/>
      <c r="B22" s="79" t="s">
        <v>29</v>
      </c>
      <c r="C22" s="44" t="s">
        <v>0</v>
      </c>
      <c r="D22" s="34">
        <v>2035.857</v>
      </c>
      <c r="E22" s="35">
        <v>38759.184000000001</v>
      </c>
      <c r="F22" s="44" t="s">
        <v>0</v>
      </c>
      <c r="G22" s="45">
        <f>E22+D22</f>
        <v>40795.040999999997</v>
      </c>
    </row>
    <row r="23" spans="1:7" ht="15">
      <c r="A23" s="92"/>
      <c r="B23" s="79" t="s">
        <v>30</v>
      </c>
      <c r="C23" s="44" t="s">
        <v>0</v>
      </c>
      <c r="D23" s="44" t="s">
        <v>0</v>
      </c>
      <c r="E23" s="35">
        <v>14200</v>
      </c>
      <c r="F23" s="44" t="s">
        <v>0</v>
      </c>
      <c r="G23" s="45">
        <f>E23</f>
        <v>14200</v>
      </c>
    </row>
    <row r="24" spans="1:7" ht="15.75">
      <c r="A24" s="88" t="s">
        <v>39</v>
      </c>
      <c r="B24" s="81"/>
      <c r="C24" s="39" t="s">
        <v>0</v>
      </c>
      <c r="D24" s="47">
        <f>SUM(D18:D23)</f>
        <v>4981.8680000000004</v>
      </c>
      <c r="E24" s="48">
        <f>SUM(E18:E23)</f>
        <v>244475.22500000001</v>
      </c>
      <c r="F24" s="47">
        <f>SUM(F18:F23)</f>
        <v>0</v>
      </c>
      <c r="G24" s="49">
        <f>SUM(G18:G23)</f>
        <v>249457.09299999999</v>
      </c>
    </row>
    <row r="25" spans="1:7" ht="16.5" thickBot="1">
      <c r="A25" s="95"/>
      <c r="B25" s="96"/>
      <c r="C25" s="97"/>
      <c r="D25" s="98"/>
      <c r="E25" s="99"/>
      <c r="F25" s="100"/>
      <c r="G25" s="101"/>
    </row>
    <row r="26" spans="1:7" ht="15.75">
      <c r="A26" s="102" t="s">
        <v>6</v>
      </c>
      <c r="B26" s="145" t="s">
        <v>41</v>
      </c>
      <c r="C26" s="146"/>
      <c r="D26" s="147"/>
      <c r="E26" s="103"/>
      <c r="F26" s="104"/>
      <c r="G26" s="105"/>
    </row>
    <row r="27" spans="1:7" ht="15.75">
      <c r="A27" s="92"/>
      <c r="B27" s="81"/>
      <c r="C27" s="106">
        <v>0</v>
      </c>
      <c r="D27" s="34">
        <v>20640.13</v>
      </c>
      <c r="E27" s="35">
        <v>219415.00899999999</v>
      </c>
      <c r="F27" s="34">
        <v>382110.16200000001</v>
      </c>
      <c r="G27" s="49">
        <f>D27+E27+F27</f>
        <v>622165.30099999998</v>
      </c>
    </row>
    <row r="28" spans="1:7" ht="15.75">
      <c r="A28" s="102" t="s">
        <v>5</v>
      </c>
      <c r="B28" s="107" t="s">
        <v>42</v>
      </c>
      <c r="C28" s="108"/>
      <c r="D28" s="109"/>
      <c r="E28" s="110"/>
      <c r="F28" s="109"/>
      <c r="G28" s="111"/>
    </row>
    <row r="29" spans="1:7" ht="15.75">
      <c r="A29" s="112"/>
      <c r="B29" s="81" t="s">
        <v>43</v>
      </c>
      <c r="C29" s="113"/>
      <c r="D29" s="36">
        <v>28188.109</v>
      </c>
      <c r="E29" s="114">
        <v>58441.012000000002</v>
      </c>
      <c r="F29" s="36">
        <v>44881.635000000002</v>
      </c>
      <c r="G29" s="49">
        <f>D29+E29+F29</f>
        <v>131510.75599999999</v>
      </c>
    </row>
    <row r="30" spans="1:7" ht="15.75" thickBot="1">
      <c r="A30" s="115"/>
      <c r="B30" s="96" t="s">
        <v>2</v>
      </c>
      <c r="C30" s="116"/>
      <c r="D30" s="117">
        <v>2.98</v>
      </c>
      <c r="E30" s="117">
        <v>6.16</v>
      </c>
      <c r="F30" s="117">
        <v>10.51</v>
      </c>
      <c r="G30" s="117">
        <f>(G29*100)/G16</f>
        <v>13.110000003489066</v>
      </c>
    </row>
    <row r="31" spans="1:7" ht="15.75">
      <c r="A31" s="118"/>
      <c r="B31" s="119" t="s">
        <v>1</v>
      </c>
      <c r="C31" s="120" t="s">
        <v>0</v>
      </c>
      <c r="D31" s="121"/>
      <c r="E31" s="120" t="s">
        <v>0</v>
      </c>
      <c r="F31" s="121" t="s">
        <v>0</v>
      </c>
      <c r="G31" s="122">
        <v>177.02099999999999</v>
      </c>
    </row>
    <row r="32" spans="1:7" ht="32.25" thickBot="1">
      <c r="A32" s="123"/>
      <c r="B32" s="124" t="s">
        <v>44</v>
      </c>
      <c r="C32" s="125" t="s">
        <v>0</v>
      </c>
      <c r="D32" s="126"/>
      <c r="E32" s="125" t="s">
        <v>0</v>
      </c>
      <c r="F32" s="126" t="s">
        <v>0</v>
      </c>
      <c r="G32" s="127">
        <f>G16-G24</f>
        <v>753676.05700000015</v>
      </c>
    </row>
  </sheetData>
  <mergeCells count="3">
    <mergeCell ref="A4:A5"/>
    <mergeCell ref="B4:B5"/>
    <mergeCell ref="B26:D2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Потери эл.энергии</vt:lpstr>
      <vt:lpstr>БЭЭиМ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СтешенцевВС</cp:lastModifiedBy>
  <dcterms:created xsi:type="dcterms:W3CDTF">2018-02-19T03:22:18Z</dcterms:created>
  <dcterms:modified xsi:type="dcterms:W3CDTF">2021-01-28T07:01:22Z</dcterms:modified>
</cp:coreProperties>
</file>