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Лист1" sheetId="1" r:id="rId1"/>
    <sheet name="Лист2" sheetId="2" r:id="rId2"/>
  </sheets>
  <externalReferences>
    <externalReference r:id="rId3"/>
  </externalReferences>
  <definedNames>
    <definedName name="all_year_list">[1]TEHSHEET!$C$2:$C$52</definedName>
    <definedName name="condition_date">Лист1!$F$10</definedName>
    <definedName name="date_end">Лист1!$F$31</definedName>
    <definedName name="date_start">Лист1!$F$30</definedName>
    <definedName name="god">Лист1!$F$9</definedName>
    <definedName name="month_list">[1]TEHSHEET!$D$2:$D$13</definedName>
    <definedName name="org">[1]Титульный!$F$16</definedName>
    <definedName name="region_name">[1]Титульный!$F$7</definedName>
    <definedName name="spr_condition_date">[1]TEHSHEET!$H$2:$H$13</definedName>
    <definedName name="version">[1]Инструкция!$B$3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D125" i="2" l="1"/>
  <c r="EC125" i="2"/>
  <c r="DP125" i="2"/>
  <c r="DD125" i="2" s="1"/>
  <c r="BC125" i="2" s="1"/>
  <c r="DL125" i="2"/>
  <c r="DH125" i="2"/>
  <c r="DG125" i="2"/>
  <c r="DF125" i="2"/>
  <c r="DE125" i="2"/>
  <c r="CY125" i="2"/>
  <c r="CM125" i="2" s="1"/>
  <c r="CU125" i="2"/>
  <c r="CQ125" i="2"/>
  <c r="CP125" i="2"/>
  <c r="CO125" i="2"/>
  <c r="CN125" i="2"/>
  <c r="CH125" i="2"/>
  <c r="BV125" i="2" s="1"/>
  <c r="BA125" i="2" s="1"/>
  <c r="CL125" i="2" s="1"/>
  <c r="CD125" i="2"/>
  <c r="BZ125" i="2"/>
  <c r="BY125" i="2"/>
  <c r="BX125" i="2"/>
  <c r="BW125" i="2"/>
  <c r="BQ125" i="2"/>
  <c r="BE125" i="2" s="1"/>
  <c r="BM125" i="2"/>
  <c r="BI125" i="2"/>
  <c r="BH125" i="2"/>
  <c r="BG125" i="2"/>
  <c r="BF125" i="2"/>
  <c r="BB125" i="2"/>
  <c r="DC125" i="2" s="1"/>
  <c r="AZ125" i="2"/>
  <c r="BU125" i="2" s="1"/>
  <c r="ED124" i="2"/>
  <c r="EC124" i="2"/>
  <c r="DP124" i="2"/>
  <c r="DD124" i="2" s="1"/>
  <c r="BC124" i="2" s="1"/>
  <c r="DL124" i="2"/>
  <c r="DH124" i="2"/>
  <c r="DG124" i="2"/>
  <c r="DF124" i="2"/>
  <c r="DE124" i="2"/>
  <c r="CY124" i="2"/>
  <c r="CM124" i="2" s="1"/>
  <c r="CU124" i="2"/>
  <c r="CQ124" i="2"/>
  <c r="CP124" i="2"/>
  <c r="CO124" i="2"/>
  <c r="CN124" i="2"/>
  <c r="CH124" i="2"/>
  <c r="BV124" i="2" s="1"/>
  <c r="BA124" i="2" s="1"/>
  <c r="CL124" i="2" s="1"/>
  <c r="CD124" i="2"/>
  <c r="BZ124" i="2"/>
  <c r="BY124" i="2"/>
  <c r="BX124" i="2"/>
  <c r="BW124" i="2"/>
  <c r="BQ124" i="2"/>
  <c r="BE124" i="2" s="1"/>
  <c r="BM124" i="2"/>
  <c r="BI124" i="2"/>
  <c r="BH124" i="2"/>
  <c r="BG124" i="2"/>
  <c r="BF124" i="2"/>
  <c r="BB124" i="2"/>
  <c r="DC124" i="2" s="1"/>
  <c r="AZ124" i="2"/>
  <c r="BU124" i="2" s="1"/>
  <c r="ED121" i="2"/>
  <c r="EC121" i="2"/>
  <c r="DP121" i="2"/>
  <c r="DD121" i="2" s="1"/>
  <c r="BC121" i="2" s="1"/>
  <c r="DL121" i="2"/>
  <c r="DH121" i="2"/>
  <c r="DG121" i="2"/>
  <c r="DF121" i="2"/>
  <c r="DE121" i="2"/>
  <c r="CY121" i="2"/>
  <c r="CM121" i="2" s="1"/>
  <c r="CU121" i="2"/>
  <c r="CQ121" i="2"/>
  <c r="CP121" i="2"/>
  <c r="CO121" i="2"/>
  <c r="CN121" i="2"/>
  <c r="CH121" i="2"/>
  <c r="BV121" i="2" s="1"/>
  <c r="BA121" i="2" s="1"/>
  <c r="CL121" i="2" s="1"/>
  <c r="CD121" i="2"/>
  <c r="BZ121" i="2"/>
  <c r="BY121" i="2"/>
  <c r="BX121" i="2"/>
  <c r="BW121" i="2"/>
  <c r="BQ121" i="2"/>
  <c r="BE121" i="2" s="1"/>
  <c r="BM121" i="2"/>
  <c r="BI121" i="2"/>
  <c r="BH121" i="2"/>
  <c r="BG121" i="2"/>
  <c r="BF121" i="2"/>
  <c r="BB121" i="2"/>
  <c r="DC121" i="2" s="1"/>
  <c r="AZ121" i="2"/>
  <c r="BU121" i="2" s="1"/>
  <c r="ED120" i="2"/>
  <c r="EC120" i="2"/>
  <c r="DP120" i="2"/>
  <c r="DD120" i="2" s="1"/>
  <c r="BC120" i="2" s="1"/>
  <c r="DL120" i="2"/>
  <c r="DH120" i="2"/>
  <c r="DG120" i="2"/>
  <c r="DF120" i="2"/>
  <c r="DE120" i="2"/>
  <c r="CY120" i="2"/>
  <c r="CM120" i="2" s="1"/>
  <c r="CU120" i="2"/>
  <c r="CQ120" i="2"/>
  <c r="CP120" i="2"/>
  <c r="CO120" i="2"/>
  <c r="CN120" i="2"/>
  <c r="CH120" i="2"/>
  <c r="BV120" i="2" s="1"/>
  <c r="BA120" i="2" s="1"/>
  <c r="CL120" i="2" s="1"/>
  <c r="CD120" i="2"/>
  <c r="BZ120" i="2"/>
  <c r="BY120" i="2"/>
  <c r="BX120" i="2"/>
  <c r="BW120" i="2"/>
  <c r="BQ120" i="2"/>
  <c r="BE120" i="2" s="1"/>
  <c r="BM120" i="2"/>
  <c r="BI120" i="2"/>
  <c r="BH120" i="2"/>
  <c r="BG120" i="2"/>
  <c r="BF120" i="2"/>
  <c r="BB120" i="2"/>
  <c r="DC120" i="2" s="1"/>
  <c r="AZ120" i="2"/>
  <c r="BU120" i="2" s="1"/>
  <c r="ED117" i="2"/>
  <c r="EC117" i="2"/>
  <c r="DP117" i="2"/>
  <c r="DD117" i="2" s="1"/>
  <c r="BC117" i="2" s="1"/>
  <c r="DL117" i="2"/>
  <c r="DH117" i="2"/>
  <c r="DG117" i="2"/>
  <c r="DF117" i="2"/>
  <c r="DE117" i="2"/>
  <c r="CY117" i="2"/>
  <c r="CM117" i="2" s="1"/>
  <c r="CU117" i="2"/>
  <c r="CQ117" i="2"/>
  <c r="CP117" i="2"/>
  <c r="CO117" i="2"/>
  <c r="CN117" i="2"/>
  <c r="CH117" i="2"/>
  <c r="BV117" i="2" s="1"/>
  <c r="BA117" i="2" s="1"/>
  <c r="CL117" i="2" s="1"/>
  <c r="CD117" i="2"/>
  <c r="BZ117" i="2"/>
  <c r="BY117" i="2"/>
  <c r="BX117" i="2"/>
  <c r="BW117" i="2"/>
  <c r="BQ117" i="2"/>
  <c r="BE117" i="2" s="1"/>
  <c r="BM117" i="2"/>
  <c r="BI117" i="2"/>
  <c r="BH117" i="2"/>
  <c r="BG117" i="2"/>
  <c r="BF117" i="2"/>
  <c r="BB117" i="2"/>
  <c r="DC117" i="2" s="1"/>
  <c r="AZ117" i="2"/>
  <c r="BU117" i="2" s="1"/>
  <c r="ED116" i="2"/>
  <c r="EC116" i="2"/>
  <c r="DP116" i="2"/>
  <c r="DD116" i="2" s="1"/>
  <c r="BC116" i="2" s="1"/>
  <c r="DL116" i="2"/>
  <c r="DH116" i="2"/>
  <c r="DG116" i="2"/>
  <c r="DF116" i="2"/>
  <c r="DE116" i="2"/>
  <c r="CY116" i="2"/>
  <c r="CM116" i="2" s="1"/>
  <c r="CU116" i="2"/>
  <c r="CQ116" i="2"/>
  <c r="CP116" i="2"/>
  <c r="CO116" i="2"/>
  <c r="CN116" i="2"/>
  <c r="CH116" i="2"/>
  <c r="BV116" i="2" s="1"/>
  <c r="BA116" i="2" s="1"/>
  <c r="CL116" i="2" s="1"/>
  <c r="CD116" i="2"/>
  <c r="BZ116" i="2"/>
  <c r="BY116" i="2"/>
  <c r="BX116" i="2"/>
  <c r="BW116" i="2"/>
  <c r="BQ116" i="2"/>
  <c r="BE116" i="2" s="1"/>
  <c r="BM116" i="2"/>
  <c r="BI116" i="2"/>
  <c r="BH116" i="2"/>
  <c r="BG116" i="2"/>
  <c r="BF116" i="2"/>
  <c r="BB116" i="2"/>
  <c r="DC116" i="2" s="1"/>
  <c r="AZ116" i="2"/>
  <c r="BU116" i="2" s="1"/>
  <c r="ED113" i="2"/>
  <c r="EC113" i="2"/>
  <c r="DP113" i="2"/>
  <c r="DD113" i="2" s="1"/>
  <c r="BC113" i="2" s="1"/>
  <c r="DL113" i="2"/>
  <c r="DH113" i="2"/>
  <c r="DG113" i="2"/>
  <c r="DF113" i="2"/>
  <c r="DE113" i="2"/>
  <c r="CY113" i="2"/>
  <c r="CM113" i="2" s="1"/>
  <c r="CU113" i="2"/>
  <c r="CQ113" i="2"/>
  <c r="CP113" i="2"/>
  <c r="CO113" i="2"/>
  <c r="CN113" i="2"/>
  <c r="CH113" i="2"/>
  <c r="BV113" i="2" s="1"/>
  <c r="BA113" i="2" s="1"/>
  <c r="CL113" i="2" s="1"/>
  <c r="CD113" i="2"/>
  <c r="BZ113" i="2"/>
  <c r="BY113" i="2"/>
  <c r="BX113" i="2"/>
  <c r="BW113" i="2"/>
  <c r="BQ113" i="2"/>
  <c r="BE113" i="2" s="1"/>
  <c r="BM113" i="2"/>
  <c r="BI113" i="2"/>
  <c r="BH113" i="2"/>
  <c r="BG113" i="2"/>
  <c r="BF113" i="2"/>
  <c r="BB113" i="2"/>
  <c r="DC113" i="2" s="1"/>
  <c r="AZ113" i="2"/>
  <c r="BU113" i="2" s="1"/>
  <c r="ED110" i="2"/>
  <c r="EC110" i="2"/>
  <c r="DP110" i="2"/>
  <c r="DD110" i="2" s="1"/>
  <c r="BC110" i="2" s="1"/>
  <c r="DL110" i="2"/>
  <c r="DH110" i="2"/>
  <c r="DG110" i="2"/>
  <c r="DF110" i="2"/>
  <c r="DE110" i="2"/>
  <c r="CY110" i="2"/>
  <c r="CM110" i="2" s="1"/>
  <c r="CU110" i="2"/>
  <c r="CQ110" i="2"/>
  <c r="CP110" i="2"/>
  <c r="CO110" i="2"/>
  <c r="CN110" i="2"/>
  <c r="CH110" i="2"/>
  <c r="BV110" i="2" s="1"/>
  <c r="BA110" i="2" s="1"/>
  <c r="CL110" i="2" s="1"/>
  <c r="CD110" i="2"/>
  <c r="BZ110" i="2"/>
  <c r="BY110" i="2"/>
  <c r="BX110" i="2"/>
  <c r="BW110" i="2"/>
  <c r="BQ110" i="2"/>
  <c r="BE110" i="2" s="1"/>
  <c r="BM110" i="2"/>
  <c r="BI110" i="2"/>
  <c r="BH110" i="2"/>
  <c r="BG110" i="2"/>
  <c r="BF110" i="2"/>
  <c r="BB110" i="2"/>
  <c r="DC110" i="2" s="1"/>
  <c r="AZ110" i="2"/>
  <c r="BU110" i="2" s="1"/>
  <c r="ED107" i="2"/>
  <c r="EC107" i="2"/>
  <c r="DP107" i="2"/>
  <c r="DD107" i="2" s="1"/>
  <c r="DL107" i="2"/>
  <c r="DH107" i="2"/>
  <c r="DG107" i="2"/>
  <c r="DF107" i="2"/>
  <c r="DE107" i="2"/>
  <c r="CY107" i="2"/>
  <c r="CM107" i="2" s="1"/>
  <c r="BB107" i="2" s="1"/>
  <c r="DC107" i="2" s="1"/>
  <c r="CU107" i="2"/>
  <c r="CQ107" i="2"/>
  <c r="CP107" i="2"/>
  <c r="CO107" i="2"/>
  <c r="CN107" i="2"/>
  <c r="CH107" i="2"/>
  <c r="BV107" i="2" s="1"/>
  <c r="BA107" i="2" s="1"/>
  <c r="CL107" i="2" s="1"/>
  <c r="CD107" i="2"/>
  <c r="BZ107" i="2"/>
  <c r="BY107" i="2"/>
  <c r="BX107" i="2"/>
  <c r="BW107" i="2"/>
  <c r="BQ107" i="2"/>
  <c r="BE107" i="2" s="1"/>
  <c r="BM107" i="2"/>
  <c r="BI107" i="2"/>
  <c r="BH107" i="2"/>
  <c r="BG107" i="2"/>
  <c r="BF107" i="2"/>
  <c r="BC107" i="2"/>
  <c r="AZ107" i="2"/>
  <c r="BU107" i="2" s="1"/>
  <c r="ED104" i="2"/>
  <c r="EC104" i="2"/>
  <c r="DP104" i="2"/>
  <c r="DL104" i="2"/>
  <c r="DH104" i="2"/>
  <c r="DG104" i="2"/>
  <c r="DF104" i="2"/>
  <c r="DE104" i="2"/>
  <c r="CY104" i="2"/>
  <c r="CM104" i="2" s="1"/>
  <c r="BB104" i="2" s="1"/>
  <c r="DC104" i="2" s="1"/>
  <c r="CU104" i="2"/>
  <c r="CQ104" i="2"/>
  <c r="CP104" i="2"/>
  <c r="CO104" i="2"/>
  <c r="CN104" i="2"/>
  <c r="CH104" i="2"/>
  <c r="BV104" i="2" s="1"/>
  <c r="BA104" i="2" s="1"/>
  <c r="CL104" i="2" s="1"/>
  <c r="CD104" i="2"/>
  <c r="BZ104" i="2"/>
  <c r="BY104" i="2"/>
  <c r="BX104" i="2"/>
  <c r="BX49" i="2" s="1"/>
  <c r="BW104" i="2"/>
  <c r="BQ104" i="2"/>
  <c r="BE104" i="2" s="1"/>
  <c r="BM104" i="2"/>
  <c r="BI104" i="2"/>
  <c r="BH104" i="2"/>
  <c r="BG104" i="2"/>
  <c r="BF104" i="2"/>
  <c r="AZ104" i="2"/>
  <c r="BU104" i="2" s="1"/>
  <c r="ED101" i="2"/>
  <c r="EC101" i="2"/>
  <c r="DP101" i="2"/>
  <c r="DD101" i="2" s="1"/>
  <c r="DL101" i="2"/>
  <c r="DH101" i="2"/>
  <c r="DG101" i="2"/>
  <c r="DG49" i="2" s="1"/>
  <c r="DF101" i="2"/>
  <c r="DE101" i="2"/>
  <c r="CY101" i="2"/>
  <c r="CM101" i="2" s="1"/>
  <c r="BB101" i="2" s="1"/>
  <c r="DC101" i="2" s="1"/>
  <c r="CU101" i="2"/>
  <c r="CQ101" i="2"/>
  <c r="CP101" i="2"/>
  <c r="CO101" i="2"/>
  <c r="CN101" i="2"/>
  <c r="CH101" i="2"/>
  <c r="BV101" i="2" s="1"/>
  <c r="BA101" i="2" s="1"/>
  <c r="CL101" i="2" s="1"/>
  <c r="CD101" i="2"/>
  <c r="BZ101" i="2"/>
  <c r="BY101" i="2"/>
  <c r="BX101" i="2"/>
  <c r="BW101" i="2"/>
  <c r="BQ101" i="2"/>
  <c r="BE101" i="2" s="1"/>
  <c r="BM101" i="2"/>
  <c r="BM49" i="2" s="1"/>
  <c r="BI101" i="2"/>
  <c r="BH101" i="2"/>
  <c r="BG101" i="2"/>
  <c r="BF101" i="2"/>
  <c r="BC101" i="2"/>
  <c r="AZ101" i="2"/>
  <c r="BU101" i="2" s="1"/>
  <c r="ED98" i="2"/>
  <c r="EC98" i="2"/>
  <c r="DP98" i="2"/>
  <c r="DD98" i="2" s="1"/>
  <c r="DL98" i="2"/>
  <c r="DH98" i="2"/>
  <c r="DG98" i="2"/>
  <c r="DF98" i="2"/>
  <c r="DE98" i="2"/>
  <c r="CY98" i="2"/>
  <c r="CU98" i="2"/>
  <c r="CQ98" i="2"/>
  <c r="CP98" i="2"/>
  <c r="CO98" i="2"/>
  <c r="CN98" i="2"/>
  <c r="CH98" i="2"/>
  <c r="BV98" i="2" s="1"/>
  <c r="BA98" i="2" s="1"/>
  <c r="CL98" i="2" s="1"/>
  <c r="CD98" i="2"/>
  <c r="BZ98" i="2"/>
  <c r="BY98" i="2"/>
  <c r="BX98" i="2"/>
  <c r="BW98" i="2"/>
  <c r="BQ98" i="2"/>
  <c r="BE98" i="2" s="1"/>
  <c r="BM98" i="2"/>
  <c r="BI98" i="2"/>
  <c r="BH98" i="2"/>
  <c r="BG98" i="2"/>
  <c r="BF98" i="2"/>
  <c r="BC98" i="2"/>
  <c r="AZ98" i="2"/>
  <c r="BU98" i="2" s="1"/>
  <c r="ED95" i="2"/>
  <c r="EC95" i="2"/>
  <c r="DP95" i="2"/>
  <c r="DD95" i="2" s="1"/>
  <c r="DL95" i="2"/>
  <c r="DH95" i="2"/>
  <c r="DG95" i="2"/>
  <c r="DF95" i="2"/>
  <c r="DE95" i="2"/>
  <c r="CY95" i="2"/>
  <c r="CM95" i="2" s="1"/>
  <c r="CU95" i="2"/>
  <c r="CQ95" i="2"/>
  <c r="CP95" i="2"/>
  <c r="CO95" i="2"/>
  <c r="CN95" i="2"/>
  <c r="CH95" i="2"/>
  <c r="BV95" i="2" s="1"/>
  <c r="BA95" i="2" s="1"/>
  <c r="CL95" i="2" s="1"/>
  <c r="CD95" i="2"/>
  <c r="BZ95" i="2"/>
  <c r="BY95" i="2"/>
  <c r="BX95" i="2"/>
  <c r="BW95" i="2"/>
  <c r="BQ95" i="2"/>
  <c r="BE95" i="2" s="1"/>
  <c r="BM95" i="2"/>
  <c r="BI95" i="2"/>
  <c r="BH95" i="2"/>
  <c r="BG95" i="2"/>
  <c r="BF95" i="2"/>
  <c r="BC95" i="2"/>
  <c r="BB95" i="2"/>
  <c r="DC95" i="2" s="1"/>
  <c r="AZ95" i="2"/>
  <c r="BU95" i="2" s="1"/>
  <c r="ED92" i="2"/>
  <c r="EC92" i="2"/>
  <c r="DP92" i="2"/>
  <c r="DD92" i="2" s="1"/>
  <c r="DL92" i="2"/>
  <c r="DH92" i="2"/>
  <c r="DG92" i="2"/>
  <c r="DF92" i="2"/>
  <c r="DF49" i="2" s="1"/>
  <c r="DE92" i="2"/>
  <c r="CY92" i="2"/>
  <c r="CM92" i="2" s="1"/>
  <c r="BB92" i="2" s="1"/>
  <c r="DC92" i="2" s="1"/>
  <c r="CU92" i="2"/>
  <c r="CQ92" i="2"/>
  <c r="CP92" i="2"/>
  <c r="CO92" i="2"/>
  <c r="CN92" i="2"/>
  <c r="CH92" i="2"/>
  <c r="CD92" i="2"/>
  <c r="BZ92" i="2"/>
  <c r="BY92" i="2"/>
  <c r="BX92" i="2"/>
  <c r="BW92" i="2"/>
  <c r="BQ92" i="2"/>
  <c r="BE92" i="2" s="1"/>
  <c r="BM92" i="2"/>
  <c r="BI92" i="2"/>
  <c r="BH92" i="2"/>
  <c r="BG92" i="2"/>
  <c r="BF92" i="2"/>
  <c r="BC92" i="2"/>
  <c r="AZ92" i="2"/>
  <c r="BU92" i="2" s="1"/>
  <c r="ED91" i="2"/>
  <c r="EC91" i="2"/>
  <c r="DP91" i="2"/>
  <c r="DD91" i="2" s="1"/>
  <c r="DL91" i="2"/>
  <c r="DH91" i="2"/>
  <c r="DG91" i="2"/>
  <c r="DF91" i="2"/>
  <c r="DE91" i="2"/>
  <c r="CY91" i="2"/>
  <c r="CM91" i="2" s="1"/>
  <c r="CU91" i="2"/>
  <c r="CQ91" i="2"/>
  <c r="CP91" i="2"/>
  <c r="CO91" i="2"/>
  <c r="CN91" i="2"/>
  <c r="CH91" i="2"/>
  <c r="BV91" i="2" s="1"/>
  <c r="BA91" i="2" s="1"/>
  <c r="CL91" i="2" s="1"/>
  <c r="CD91" i="2"/>
  <c r="BZ91" i="2"/>
  <c r="BY91" i="2"/>
  <c r="BY49" i="2" s="1"/>
  <c r="BX91" i="2"/>
  <c r="BW91" i="2"/>
  <c r="BQ91" i="2"/>
  <c r="BE91" i="2" s="1"/>
  <c r="BM91" i="2"/>
  <c r="BI91" i="2"/>
  <c r="BH91" i="2"/>
  <c r="BG91" i="2"/>
  <c r="BF91" i="2"/>
  <c r="BC91" i="2"/>
  <c r="BB91" i="2"/>
  <c r="DC91" i="2" s="1"/>
  <c r="AZ91" i="2"/>
  <c r="BU91" i="2" s="1"/>
  <c r="ED88" i="2"/>
  <c r="EC88" i="2"/>
  <c r="DP88" i="2"/>
  <c r="DD88" i="2" s="1"/>
  <c r="DL88" i="2"/>
  <c r="DH88" i="2"/>
  <c r="DG88" i="2"/>
  <c r="DF88" i="2"/>
  <c r="DE88" i="2"/>
  <c r="CY88" i="2"/>
  <c r="CM88" i="2" s="1"/>
  <c r="BB88" i="2" s="1"/>
  <c r="DC88" i="2" s="1"/>
  <c r="CU88" i="2"/>
  <c r="CQ88" i="2"/>
  <c r="CP88" i="2"/>
  <c r="CO88" i="2"/>
  <c r="CO49" i="2" s="1"/>
  <c r="CN88" i="2"/>
  <c r="CH88" i="2"/>
  <c r="BV88" i="2" s="1"/>
  <c r="BA88" i="2" s="1"/>
  <c r="CL88" i="2" s="1"/>
  <c r="CD88" i="2"/>
  <c r="BZ88" i="2"/>
  <c r="BY88" i="2"/>
  <c r="BX88" i="2"/>
  <c r="BW88" i="2"/>
  <c r="BQ88" i="2"/>
  <c r="BM88" i="2"/>
  <c r="BI88" i="2"/>
  <c r="BH88" i="2"/>
  <c r="BG88" i="2"/>
  <c r="BF88" i="2"/>
  <c r="BC88" i="2"/>
  <c r="ED85" i="2"/>
  <c r="EC85" i="2"/>
  <c r="DP85" i="2"/>
  <c r="DD85" i="2" s="1"/>
  <c r="DL85" i="2"/>
  <c r="DH85" i="2"/>
  <c r="DG85" i="2"/>
  <c r="DF85" i="2"/>
  <c r="DE85" i="2"/>
  <c r="CY85" i="2"/>
  <c r="CM85" i="2" s="1"/>
  <c r="BB85" i="2" s="1"/>
  <c r="DC85" i="2" s="1"/>
  <c r="CU85" i="2"/>
  <c r="CQ85" i="2"/>
  <c r="CP85" i="2"/>
  <c r="CO85" i="2"/>
  <c r="CN85" i="2"/>
  <c r="CH85" i="2"/>
  <c r="BV85" i="2" s="1"/>
  <c r="BA85" i="2" s="1"/>
  <c r="CL85" i="2" s="1"/>
  <c r="CD85" i="2"/>
  <c r="BZ85" i="2"/>
  <c r="BY85" i="2"/>
  <c r="BX85" i="2"/>
  <c r="BW85" i="2"/>
  <c r="BQ85" i="2"/>
  <c r="BE85" i="2" s="1"/>
  <c r="BM85" i="2"/>
  <c r="BI85" i="2"/>
  <c r="BH85" i="2"/>
  <c r="BG85" i="2"/>
  <c r="BF85" i="2"/>
  <c r="BC85" i="2"/>
  <c r="AZ85" i="2"/>
  <c r="BU85" i="2" s="1"/>
  <c r="ED82" i="2"/>
  <c r="EC82" i="2"/>
  <c r="DP82" i="2"/>
  <c r="DD82" i="2" s="1"/>
  <c r="BC82" i="2" s="1"/>
  <c r="DL82" i="2"/>
  <c r="DH82" i="2"/>
  <c r="DG82" i="2"/>
  <c r="DF82" i="2"/>
  <c r="DE82" i="2"/>
  <c r="CY82" i="2"/>
  <c r="CM82" i="2" s="1"/>
  <c r="BB82" i="2" s="1"/>
  <c r="DC82" i="2" s="1"/>
  <c r="CU82" i="2"/>
  <c r="CQ82" i="2"/>
  <c r="CP82" i="2"/>
  <c r="CO82" i="2"/>
  <c r="CN82" i="2"/>
  <c r="CH82" i="2"/>
  <c r="BV82" i="2" s="1"/>
  <c r="BA82" i="2" s="1"/>
  <c r="CL82" i="2" s="1"/>
  <c r="CD82" i="2"/>
  <c r="BZ82" i="2"/>
  <c r="BY82" i="2"/>
  <c r="BX82" i="2"/>
  <c r="BW82" i="2"/>
  <c r="BQ82" i="2"/>
  <c r="BE82" i="2" s="1"/>
  <c r="AZ82" i="2" s="1"/>
  <c r="BU82" i="2" s="1"/>
  <c r="BM82" i="2"/>
  <c r="BI82" i="2"/>
  <c r="BH82" i="2"/>
  <c r="BG82" i="2"/>
  <c r="BF82" i="2"/>
  <c r="ED79" i="2"/>
  <c r="EC79" i="2"/>
  <c r="DP79" i="2"/>
  <c r="DD79" i="2" s="1"/>
  <c r="BC79" i="2" s="1"/>
  <c r="DL79" i="2"/>
  <c r="DH79" i="2"/>
  <c r="DG79" i="2"/>
  <c r="DF79" i="2"/>
  <c r="DE79" i="2"/>
  <c r="CY79" i="2"/>
  <c r="CM79" i="2" s="1"/>
  <c r="BB79" i="2" s="1"/>
  <c r="DC79" i="2" s="1"/>
  <c r="CU79" i="2"/>
  <c r="CQ79" i="2"/>
  <c r="CP79" i="2"/>
  <c r="CO79" i="2"/>
  <c r="CN79" i="2"/>
  <c r="CH79" i="2"/>
  <c r="BV79" i="2" s="1"/>
  <c r="BA79" i="2" s="1"/>
  <c r="CL79" i="2" s="1"/>
  <c r="CD79" i="2"/>
  <c r="BZ79" i="2"/>
  <c r="BY79" i="2"/>
  <c r="BX79" i="2"/>
  <c r="BW79" i="2"/>
  <c r="BQ79" i="2"/>
  <c r="BE79" i="2" s="1"/>
  <c r="AZ79" i="2" s="1"/>
  <c r="BU79" i="2" s="1"/>
  <c r="BM79" i="2"/>
  <c r="BI79" i="2"/>
  <c r="BH79" i="2"/>
  <c r="BG79" i="2"/>
  <c r="BF79" i="2"/>
  <c r="ED76" i="2"/>
  <c r="EC76" i="2"/>
  <c r="DP76" i="2"/>
  <c r="DD76" i="2" s="1"/>
  <c r="BC76" i="2" s="1"/>
  <c r="DL76" i="2"/>
  <c r="DH76" i="2"/>
  <c r="DG76" i="2"/>
  <c r="DF76" i="2"/>
  <c r="DE76" i="2"/>
  <c r="CY76" i="2"/>
  <c r="CM76" i="2" s="1"/>
  <c r="BB76" i="2" s="1"/>
  <c r="DC76" i="2" s="1"/>
  <c r="CU76" i="2"/>
  <c r="CQ76" i="2"/>
  <c r="CP76" i="2"/>
  <c r="CO76" i="2"/>
  <c r="CN76" i="2"/>
  <c r="CH76" i="2"/>
  <c r="BV76" i="2" s="1"/>
  <c r="BA76" i="2" s="1"/>
  <c r="CL76" i="2" s="1"/>
  <c r="CD76" i="2"/>
  <c r="BZ76" i="2"/>
  <c r="BY76" i="2"/>
  <c r="BX76" i="2"/>
  <c r="BW76" i="2"/>
  <c r="BQ76" i="2"/>
  <c r="BE76" i="2" s="1"/>
  <c r="AZ76" i="2" s="1"/>
  <c r="BU76" i="2" s="1"/>
  <c r="BM76" i="2"/>
  <c r="BI76" i="2"/>
  <c r="BH76" i="2"/>
  <c r="BG76" i="2"/>
  <c r="BF76" i="2"/>
  <c r="ED73" i="2"/>
  <c r="EC73" i="2"/>
  <c r="DP73" i="2"/>
  <c r="DD73" i="2" s="1"/>
  <c r="BC73" i="2" s="1"/>
  <c r="DL73" i="2"/>
  <c r="DH73" i="2"/>
  <c r="DG73" i="2"/>
  <c r="DF73" i="2"/>
  <c r="DE73" i="2"/>
  <c r="CY73" i="2"/>
  <c r="CM73" i="2" s="1"/>
  <c r="BB73" i="2" s="1"/>
  <c r="DC73" i="2" s="1"/>
  <c r="CU73" i="2"/>
  <c r="CQ73" i="2"/>
  <c r="CP73" i="2"/>
  <c r="CO73" i="2"/>
  <c r="CN73" i="2"/>
  <c r="CH73" i="2"/>
  <c r="BV73" i="2" s="1"/>
  <c r="BA73" i="2" s="1"/>
  <c r="CL73" i="2" s="1"/>
  <c r="CD73" i="2"/>
  <c r="BZ73" i="2"/>
  <c r="BY73" i="2"/>
  <c r="BX73" i="2"/>
  <c r="BW73" i="2"/>
  <c r="BQ73" i="2"/>
  <c r="BE73" i="2" s="1"/>
  <c r="AZ73" i="2" s="1"/>
  <c r="BU73" i="2" s="1"/>
  <c r="BM73" i="2"/>
  <c r="BI73" i="2"/>
  <c r="BH73" i="2"/>
  <c r="BG73" i="2"/>
  <c r="BF73" i="2"/>
  <c r="ED72" i="2"/>
  <c r="EC72" i="2"/>
  <c r="DP72" i="2"/>
  <c r="DD72" i="2" s="1"/>
  <c r="BC72" i="2" s="1"/>
  <c r="DL72" i="2"/>
  <c r="DH72" i="2"/>
  <c r="DG72" i="2"/>
  <c r="DF72" i="2"/>
  <c r="DE72" i="2"/>
  <c r="CY72" i="2"/>
  <c r="CM72" i="2" s="1"/>
  <c r="BB72" i="2" s="1"/>
  <c r="DC72" i="2" s="1"/>
  <c r="CU72" i="2"/>
  <c r="CQ72" i="2"/>
  <c r="CP72" i="2"/>
  <c r="CO72" i="2"/>
  <c r="CN72" i="2"/>
  <c r="CH72" i="2"/>
  <c r="BV72" i="2" s="1"/>
  <c r="BA72" i="2" s="1"/>
  <c r="CL72" i="2" s="1"/>
  <c r="CD72" i="2"/>
  <c r="BZ72" i="2"/>
  <c r="BY72" i="2"/>
  <c r="BX72" i="2"/>
  <c r="BW72" i="2"/>
  <c r="BQ72" i="2"/>
  <c r="BE72" i="2" s="1"/>
  <c r="AZ72" i="2" s="1"/>
  <c r="BU72" i="2" s="1"/>
  <c r="BM72" i="2"/>
  <c r="BI72" i="2"/>
  <c r="BH72" i="2"/>
  <c r="BG72" i="2"/>
  <c r="BF72" i="2"/>
  <c r="ED69" i="2"/>
  <c r="EC69" i="2"/>
  <c r="DP69" i="2"/>
  <c r="DD69" i="2" s="1"/>
  <c r="BC69" i="2" s="1"/>
  <c r="DL69" i="2"/>
  <c r="DH69" i="2"/>
  <c r="DG69" i="2"/>
  <c r="DF69" i="2"/>
  <c r="DE69" i="2"/>
  <c r="CY69" i="2"/>
  <c r="CM69" i="2" s="1"/>
  <c r="BB69" i="2" s="1"/>
  <c r="DC69" i="2" s="1"/>
  <c r="CU69" i="2"/>
  <c r="CQ69" i="2"/>
  <c r="CP69" i="2"/>
  <c r="CO69" i="2"/>
  <c r="CN69" i="2"/>
  <c r="CH69" i="2"/>
  <c r="BV69" i="2" s="1"/>
  <c r="BA69" i="2" s="1"/>
  <c r="CL69" i="2" s="1"/>
  <c r="CD69" i="2"/>
  <c r="BZ69" i="2"/>
  <c r="BY69" i="2"/>
  <c r="BX69" i="2"/>
  <c r="BW69" i="2"/>
  <c r="BQ69" i="2"/>
  <c r="BE69" i="2" s="1"/>
  <c r="AZ69" i="2" s="1"/>
  <c r="BU69" i="2" s="1"/>
  <c r="BM69" i="2"/>
  <c r="BI69" i="2"/>
  <c r="BH69" i="2"/>
  <c r="BG69" i="2"/>
  <c r="BF69" i="2"/>
  <c r="ED66" i="2"/>
  <c r="EC66" i="2"/>
  <c r="DP66" i="2"/>
  <c r="DD66" i="2" s="1"/>
  <c r="BC66" i="2" s="1"/>
  <c r="DL66" i="2"/>
  <c r="DH66" i="2"/>
  <c r="DG66" i="2"/>
  <c r="DF66" i="2"/>
  <c r="DE66" i="2"/>
  <c r="CY66" i="2"/>
  <c r="CM66" i="2" s="1"/>
  <c r="BB66" i="2" s="1"/>
  <c r="DC66" i="2" s="1"/>
  <c r="CU66" i="2"/>
  <c r="CQ66" i="2"/>
  <c r="CP66" i="2"/>
  <c r="CO66" i="2"/>
  <c r="CN66" i="2"/>
  <c r="CH66" i="2"/>
  <c r="BV66" i="2" s="1"/>
  <c r="BA66" i="2" s="1"/>
  <c r="CL66" i="2" s="1"/>
  <c r="CD66" i="2"/>
  <c r="BZ66" i="2"/>
  <c r="BY66" i="2"/>
  <c r="BX66" i="2"/>
  <c r="BW66" i="2"/>
  <c r="BQ66" i="2"/>
  <c r="BE66" i="2" s="1"/>
  <c r="AZ66" i="2" s="1"/>
  <c r="BU66" i="2" s="1"/>
  <c r="BM66" i="2"/>
  <c r="BI66" i="2"/>
  <c r="BH66" i="2"/>
  <c r="BG66" i="2"/>
  <c r="BF66" i="2"/>
  <c r="ED63" i="2"/>
  <c r="EC63" i="2"/>
  <c r="DP63" i="2"/>
  <c r="DD63" i="2" s="1"/>
  <c r="BC63" i="2" s="1"/>
  <c r="DL63" i="2"/>
  <c r="DH63" i="2"/>
  <c r="DG63" i="2"/>
  <c r="DF63" i="2"/>
  <c r="DE63" i="2"/>
  <c r="CY63" i="2"/>
  <c r="CM63" i="2" s="1"/>
  <c r="BB63" i="2" s="1"/>
  <c r="DC63" i="2" s="1"/>
  <c r="CU63" i="2"/>
  <c r="CQ63" i="2"/>
  <c r="CP63" i="2"/>
  <c r="CO63" i="2"/>
  <c r="CN63" i="2"/>
  <c r="CH63" i="2"/>
  <c r="BV63" i="2" s="1"/>
  <c r="BA63" i="2" s="1"/>
  <c r="CL63" i="2" s="1"/>
  <c r="CD63" i="2"/>
  <c r="BZ63" i="2"/>
  <c r="BY63" i="2"/>
  <c r="BX63" i="2"/>
  <c r="BW63" i="2"/>
  <c r="BQ63" i="2"/>
  <c r="BE63" i="2" s="1"/>
  <c r="AZ63" i="2" s="1"/>
  <c r="BU63" i="2" s="1"/>
  <c r="BM63" i="2"/>
  <c r="BI63" i="2"/>
  <c r="BH63" i="2"/>
  <c r="BG63" i="2"/>
  <c r="BF63" i="2"/>
  <c r="ED60" i="2"/>
  <c r="EC60" i="2"/>
  <c r="DP60" i="2"/>
  <c r="DD60" i="2" s="1"/>
  <c r="BC60" i="2" s="1"/>
  <c r="DL60" i="2"/>
  <c r="DH60" i="2"/>
  <c r="DG60" i="2"/>
  <c r="DF60" i="2"/>
  <c r="DE60" i="2"/>
  <c r="CY60" i="2"/>
  <c r="CM60" i="2" s="1"/>
  <c r="BB60" i="2" s="1"/>
  <c r="DC60" i="2" s="1"/>
  <c r="CU60" i="2"/>
  <c r="CQ60" i="2"/>
  <c r="CP60" i="2"/>
  <c r="CO60" i="2"/>
  <c r="CN60" i="2"/>
  <c r="CH60" i="2"/>
  <c r="BV60" i="2" s="1"/>
  <c r="BA60" i="2" s="1"/>
  <c r="CL60" i="2" s="1"/>
  <c r="CD60" i="2"/>
  <c r="BZ60" i="2"/>
  <c r="BY60" i="2"/>
  <c r="BX60" i="2"/>
  <c r="BW60" i="2"/>
  <c r="BQ60" i="2"/>
  <c r="BE60" i="2" s="1"/>
  <c r="AZ60" i="2" s="1"/>
  <c r="BU60" i="2" s="1"/>
  <c r="BM60" i="2"/>
  <c r="BI60" i="2"/>
  <c r="BH60" i="2"/>
  <c r="BG60" i="2"/>
  <c r="BF60" i="2"/>
  <c r="ED59" i="2"/>
  <c r="EC59" i="2"/>
  <c r="DP59" i="2"/>
  <c r="DD59" i="2" s="1"/>
  <c r="BC59" i="2" s="1"/>
  <c r="DL59" i="2"/>
  <c r="DH59" i="2"/>
  <c r="DG59" i="2"/>
  <c r="DF59" i="2"/>
  <c r="DE59" i="2"/>
  <c r="CY59" i="2"/>
  <c r="CM59" i="2" s="1"/>
  <c r="BB59" i="2" s="1"/>
  <c r="DC59" i="2" s="1"/>
  <c r="CU59" i="2"/>
  <c r="CQ59" i="2"/>
  <c r="CP59" i="2"/>
  <c r="CO59" i="2"/>
  <c r="CN59" i="2"/>
  <c r="CH59" i="2"/>
  <c r="BV59" i="2" s="1"/>
  <c r="BA59" i="2" s="1"/>
  <c r="CL59" i="2" s="1"/>
  <c r="CD59" i="2"/>
  <c r="BZ59" i="2"/>
  <c r="BY59" i="2"/>
  <c r="BX59" i="2"/>
  <c r="BW59" i="2"/>
  <c r="BQ59" i="2"/>
  <c r="BE59" i="2" s="1"/>
  <c r="AZ59" i="2" s="1"/>
  <c r="BU59" i="2" s="1"/>
  <c r="BM59" i="2"/>
  <c r="BI59" i="2"/>
  <c r="BH59" i="2"/>
  <c r="BG59" i="2"/>
  <c r="BF59" i="2"/>
  <c r="ED56" i="2"/>
  <c r="EC56" i="2"/>
  <c r="DP56" i="2"/>
  <c r="DD56" i="2" s="1"/>
  <c r="BC56" i="2" s="1"/>
  <c r="DL56" i="2"/>
  <c r="DH56" i="2"/>
  <c r="DG56" i="2"/>
  <c r="DF56" i="2"/>
  <c r="DE56" i="2"/>
  <c r="CY56" i="2"/>
  <c r="CM56" i="2" s="1"/>
  <c r="BB56" i="2" s="1"/>
  <c r="DC56" i="2" s="1"/>
  <c r="CU56" i="2"/>
  <c r="CQ56" i="2"/>
  <c r="CP56" i="2"/>
  <c r="CO56" i="2"/>
  <c r="CN56" i="2"/>
  <c r="CH56" i="2"/>
  <c r="BV56" i="2" s="1"/>
  <c r="BA56" i="2" s="1"/>
  <c r="CL56" i="2" s="1"/>
  <c r="CD56" i="2"/>
  <c r="BZ56" i="2"/>
  <c r="BY56" i="2"/>
  <c r="BX56" i="2"/>
  <c r="BW56" i="2"/>
  <c r="BQ56" i="2"/>
  <c r="BE56" i="2" s="1"/>
  <c r="AZ56" i="2" s="1"/>
  <c r="BU56" i="2" s="1"/>
  <c r="BM56" i="2"/>
  <c r="BI56" i="2"/>
  <c r="BH56" i="2"/>
  <c r="BG56" i="2"/>
  <c r="BF56" i="2"/>
  <c r="ED53" i="2"/>
  <c r="EC53" i="2"/>
  <c r="DP53" i="2"/>
  <c r="DD53" i="2" s="1"/>
  <c r="DL53" i="2"/>
  <c r="DH53" i="2"/>
  <c r="DG53" i="2"/>
  <c r="DF53" i="2"/>
  <c r="DE53" i="2"/>
  <c r="CY53" i="2"/>
  <c r="CM53" i="2" s="1"/>
  <c r="BB53" i="2" s="1"/>
  <c r="CU53" i="2"/>
  <c r="CQ53" i="2"/>
  <c r="CP53" i="2"/>
  <c r="CO53" i="2"/>
  <c r="CN53" i="2"/>
  <c r="CH53" i="2"/>
  <c r="BV53" i="2" s="1"/>
  <c r="CD53" i="2"/>
  <c r="BZ53" i="2"/>
  <c r="BY53" i="2"/>
  <c r="BX53" i="2"/>
  <c r="BW53" i="2"/>
  <c r="BQ53" i="2"/>
  <c r="BE53" i="2" s="1"/>
  <c r="BM53" i="2"/>
  <c r="BI53" i="2"/>
  <c r="BH53" i="2"/>
  <c r="BG53" i="2"/>
  <c r="BF53" i="2"/>
  <c r="DS49" i="2"/>
  <c r="DR49" i="2"/>
  <c r="DQ49" i="2"/>
  <c r="DO49" i="2"/>
  <c r="DN49" i="2"/>
  <c r="DM49" i="2"/>
  <c r="DK49" i="2"/>
  <c r="DJ49" i="2"/>
  <c r="DI49" i="2"/>
  <c r="DH49" i="2"/>
  <c r="DB49" i="2"/>
  <c r="DA49" i="2"/>
  <c r="CZ49" i="2"/>
  <c r="CX49" i="2"/>
  <c r="CW49" i="2"/>
  <c r="CV49" i="2"/>
  <c r="CU49" i="2"/>
  <c r="CT49" i="2"/>
  <c r="CS49" i="2"/>
  <c r="CR49" i="2"/>
  <c r="CQ49" i="2"/>
  <c r="CK49" i="2"/>
  <c r="CJ49" i="2"/>
  <c r="CI49" i="2"/>
  <c r="CG49" i="2"/>
  <c r="CF49" i="2"/>
  <c r="CE49" i="2"/>
  <c r="CC49" i="2"/>
  <c r="CB49" i="2"/>
  <c r="CA49" i="2"/>
  <c r="BZ49" i="2"/>
  <c r="BT49" i="2"/>
  <c r="BS49" i="2"/>
  <c r="BR49" i="2"/>
  <c r="BP49" i="2"/>
  <c r="BO49" i="2"/>
  <c r="BN49" i="2"/>
  <c r="BL49" i="2"/>
  <c r="BK49" i="2"/>
  <c r="BJ49" i="2"/>
  <c r="BI49" i="2"/>
  <c r="BG49" i="2"/>
  <c r="AY49" i="2"/>
  <c r="AX49" i="2"/>
  <c r="AW49" i="2"/>
  <c r="DS47" i="2"/>
  <c r="DR47" i="2"/>
  <c r="DQ47" i="2"/>
  <c r="DP47" i="2"/>
  <c r="DO47" i="2"/>
  <c r="DN47" i="2"/>
  <c r="DM47" i="2"/>
  <c r="DL47" i="2"/>
  <c r="DK47" i="2"/>
  <c r="DJ47" i="2"/>
  <c r="DI47" i="2"/>
  <c r="DH47" i="2"/>
  <c r="DG47" i="2"/>
  <c r="DF47" i="2"/>
  <c r="DE47" i="2"/>
  <c r="DD47" i="2"/>
  <c r="DB47" i="2"/>
  <c r="DA47" i="2"/>
  <c r="CZ47" i="2"/>
  <c r="CY47" i="2"/>
  <c r="CX47" i="2"/>
  <c r="CW47" i="2"/>
  <c r="CV47" i="2"/>
  <c r="CU47" i="2"/>
  <c r="CT47" i="2"/>
  <c r="CS47" i="2"/>
  <c r="CR47" i="2"/>
  <c r="CQ47" i="2"/>
  <c r="CP47" i="2"/>
  <c r="CO47" i="2"/>
  <c r="CN47" i="2"/>
  <c r="CM47" i="2"/>
  <c r="CK47" i="2"/>
  <c r="CJ47" i="2"/>
  <c r="CI47" i="2"/>
  <c r="CH47" i="2"/>
  <c r="CG47" i="2"/>
  <c r="CF47" i="2"/>
  <c r="CE47" i="2"/>
  <c r="CD47" i="2"/>
  <c r="CC47" i="2"/>
  <c r="CB47" i="2"/>
  <c r="CA47" i="2"/>
  <c r="BZ47" i="2"/>
  <c r="BY47" i="2"/>
  <c r="BX47" i="2"/>
  <c r="BW47" i="2"/>
  <c r="BV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EG44" i="2"/>
  <c r="ED44" i="2"/>
  <c r="DR44" i="2"/>
  <c r="DO44" i="2"/>
  <c r="DN44" i="2"/>
  <c r="DK44" i="2"/>
  <c r="DG44" i="2"/>
  <c r="DF44" i="2"/>
  <c r="DC44" i="2"/>
  <c r="DB44" i="2"/>
  <c r="CY44" i="2"/>
  <c r="CX44" i="2"/>
  <c r="CU44" i="2"/>
  <c r="CQ44" i="2"/>
  <c r="CP44" i="2"/>
  <c r="CM44" i="2"/>
  <c r="CL44" i="2"/>
  <c r="CI44" i="2"/>
  <c r="CH44" i="2"/>
  <c r="CE44" i="2"/>
  <c r="CA44" i="2"/>
  <c r="BZ44" i="2"/>
  <c r="BW44" i="2"/>
  <c r="BV44" i="2"/>
  <c r="BS44" i="2"/>
  <c r="BR44" i="2"/>
  <c r="BO44" i="2"/>
  <c r="BK44" i="2"/>
  <c r="BJ44" i="2"/>
  <c r="DV44" i="2" s="1"/>
  <c r="BG44" i="2"/>
  <c r="BF44" i="2"/>
  <c r="BC44" i="2"/>
  <c r="BB44" i="2"/>
  <c r="AY44" i="2"/>
  <c r="AX44" i="2"/>
  <c r="EG43" i="2"/>
  <c r="ED43" i="2"/>
  <c r="DV43" i="2"/>
  <c r="DS43" i="2"/>
  <c r="DR43" i="2"/>
  <c r="DR42" i="2" s="1"/>
  <c r="DP43" i="2"/>
  <c r="DO43" i="2"/>
  <c r="DO42" i="2" s="1"/>
  <c r="DK43" i="2"/>
  <c r="DK42" i="2" s="1"/>
  <c r="DJ43" i="2"/>
  <c r="DH43" i="2"/>
  <c r="DG43" i="2"/>
  <c r="DG42" i="2" s="1"/>
  <c r="DF43" i="2"/>
  <c r="DC43" i="2"/>
  <c r="DC42" i="2" s="1"/>
  <c r="DB43" i="2"/>
  <c r="DB42" i="2" s="1"/>
  <c r="CY43" i="2"/>
  <c r="CX43" i="2"/>
  <c r="CU43" i="2"/>
  <c r="CU42" i="2" s="1"/>
  <c r="CT43" i="2"/>
  <c r="CR43" i="2"/>
  <c r="CQ43" i="2"/>
  <c r="CP43" i="2"/>
  <c r="CL43" i="2"/>
  <c r="CJ43" i="2"/>
  <c r="CI43" i="2"/>
  <c r="CH43" i="2"/>
  <c r="CE43" i="2"/>
  <c r="CE42" i="2" s="1"/>
  <c r="CD43" i="2"/>
  <c r="CB43" i="2"/>
  <c r="BZ43" i="2"/>
  <c r="BZ42" i="2" s="1"/>
  <c r="BW43" i="2"/>
  <c r="BW42" i="2" s="1"/>
  <c r="BV43" i="2"/>
  <c r="BT43" i="2"/>
  <c r="BS43" i="2"/>
  <c r="BS42" i="2" s="1"/>
  <c r="BR43" i="2"/>
  <c r="BO43" i="2"/>
  <c r="BO42" i="2" s="1"/>
  <c r="BL43" i="2"/>
  <c r="BK43" i="2"/>
  <c r="BK42" i="2" s="1"/>
  <c r="BJ43" i="2"/>
  <c r="BJ42" i="2" s="1"/>
  <c r="DV42" i="2" s="1"/>
  <c r="BG43" i="2"/>
  <c r="BF43" i="2"/>
  <c r="BD43" i="2"/>
  <c r="BC43" i="2"/>
  <c r="AY43" i="2"/>
  <c r="AY42" i="2" s="1"/>
  <c r="AX43" i="2"/>
  <c r="AX42" i="2" s="1"/>
  <c r="DF42" i="2"/>
  <c r="CY42" i="2"/>
  <c r="CX42" i="2"/>
  <c r="CQ42" i="2"/>
  <c r="CP42" i="2"/>
  <c r="CL42" i="2"/>
  <c r="CI42" i="2"/>
  <c r="CH42" i="2"/>
  <c r="BV42" i="2"/>
  <c r="BR42" i="2"/>
  <c r="BF42" i="2"/>
  <c r="BC42" i="2"/>
  <c r="EG41" i="2"/>
  <c r="ED41" i="2"/>
  <c r="DM41" i="2" s="1"/>
  <c r="DP41" i="2"/>
  <c r="DN41" i="2"/>
  <c r="DG41" i="2"/>
  <c r="DE41" i="2"/>
  <c r="CX41" i="2"/>
  <c r="CV41" i="2"/>
  <c r="CO41" i="2"/>
  <c r="CL41" i="2"/>
  <c r="CF41" i="2"/>
  <c r="CC41" i="2"/>
  <c r="BV41" i="2"/>
  <c r="BT41" i="2"/>
  <c r="BM41" i="2"/>
  <c r="BK41" i="2"/>
  <c r="BD41" i="2"/>
  <c r="BB41" i="2"/>
  <c r="BA41" i="2"/>
  <c r="EG40" i="2"/>
  <c r="ED40" i="2"/>
  <c r="DE40" i="2" s="1"/>
  <c r="DE38" i="2" s="1"/>
  <c r="DN40" i="2"/>
  <c r="DN38" i="2" s="1"/>
  <c r="CV40" i="2"/>
  <c r="CV38" i="2" s="1"/>
  <c r="CL40" i="2"/>
  <c r="CL38" i="2" s="1"/>
  <c r="CC40" i="2"/>
  <c r="BT40" i="2"/>
  <c r="BT38" i="2" s="1"/>
  <c r="BB40" i="2"/>
  <c r="BB38" i="2" s="1"/>
  <c r="EG39" i="2"/>
  <c r="ED39" i="2"/>
  <c r="DM39" i="2" s="1"/>
  <c r="DU39" i="2"/>
  <c r="DR39" i="2"/>
  <c r="DQ39" i="2"/>
  <c r="DN39" i="2"/>
  <c r="DL39" i="2"/>
  <c r="DI39" i="2"/>
  <c r="DH39" i="2"/>
  <c r="DE39" i="2"/>
  <c r="DB39" i="2"/>
  <c r="CZ39" i="2"/>
  <c r="CY39" i="2"/>
  <c r="CV39" i="2"/>
  <c r="CS39" i="2"/>
  <c r="CQ39" i="2"/>
  <c r="CP39" i="2"/>
  <c r="CL39" i="2"/>
  <c r="CJ39" i="2"/>
  <c r="CH39" i="2"/>
  <c r="CG39" i="2"/>
  <c r="CC39" i="2"/>
  <c r="CA39" i="2"/>
  <c r="BY39" i="2"/>
  <c r="BX39" i="2"/>
  <c r="BT39" i="2"/>
  <c r="BR39" i="2"/>
  <c r="BP39" i="2"/>
  <c r="BN39" i="2"/>
  <c r="BK39" i="2"/>
  <c r="BI39" i="2"/>
  <c r="BF39" i="2"/>
  <c r="BE39" i="2"/>
  <c r="BB39" i="2"/>
  <c r="AZ39" i="2"/>
  <c r="AW39" i="2"/>
  <c r="EG37" i="2"/>
  <c r="ED37" i="2"/>
  <c r="DN37" i="2" s="1"/>
  <c r="DN34" i="2" s="1"/>
  <c r="CV37" i="2"/>
  <c r="CV34" i="2" s="1"/>
  <c r="CD37" i="2"/>
  <c r="BB37" i="2"/>
  <c r="EG36" i="2"/>
  <c r="ED36" i="2"/>
  <c r="DM36" i="2" s="1"/>
  <c r="DU36" i="2"/>
  <c r="DS36" i="2"/>
  <c r="DR36" i="2"/>
  <c r="DN36" i="2"/>
  <c r="DL36" i="2"/>
  <c r="DJ36" i="2"/>
  <c r="DH36" i="2"/>
  <c r="DE36" i="2"/>
  <c r="DC36" i="2"/>
  <c r="CZ36" i="2"/>
  <c r="CY36" i="2"/>
  <c r="CV36" i="2"/>
  <c r="CT36" i="2"/>
  <c r="CQ36" i="2"/>
  <c r="CP36" i="2"/>
  <c r="CM36" i="2"/>
  <c r="CJ36" i="2"/>
  <c r="CH36" i="2"/>
  <c r="CG36" i="2"/>
  <c r="CD36" i="2"/>
  <c r="CA36" i="2"/>
  <c r="BY36" i="2"/>
  <c r="BX36" i="2"/>
  <c r="BT36" i="2"/>
  <c r="BR36" i="2"/>
  <c r="BP36" i="2"/>
  <c r="BO36" i="2"/>
  <c r="BK36" i="2"/>
  <c r="BI36" i="2"/>
  <c r="BG36" i="2"/>
  <c r="BF36" i="2"/>
  <c r="BB36" i="2"/>
  <c r="AZ36" i="2"/>
  <c r="AX36" i="2"/>
  <c r="EG35" i="2"/>
  <c r="ED35" i="2"/>
  <c r="DM35" i="2" s="1"/>
  <c r="DU35" i="2"/>
  <c r="DS35" i="2"/>
  <c r="DR35" i="2"/>
  <c r="DP35" i="2"/>
  <c r="DO35" i="2"/>
  <c r="DN35" i="2"/>
  <c r="DL35" i="2"/>
  <c r="DJ35" i="2"/>
  <c r="DH35" i="2"/>
  <c r="DG35" i="2"/>
  <c r="DF35" i="2"/>
  <c r="DE35" i="2"/>
  <c r="DC35" i="2"/>
  <c r="CZ35" i="2"/>
  <c r="CY35" i="2"/>
  <c r="CX35" i="2"/>
  <c r="CW35" i="2"/>
  <c r="CV35" i="2"/>
  <c r="CT35" i="2"/>
  <c r="CR35" i="2"/>
  <c r="CQ35" i="2"/>
  <c r="CP35" i="2"/>
  <c r="CO35" i="2"/>
  <c r="CN35" i="2"/>
  <c r="CL35" i="2"/>
  <c r="CJ35" i="2"/>
  <c r="CI35" i="2"/>
  <c r="CH35" i="2"/>
  <c r="CG35" i="2"/>
  <c r="CF35" i="2"/>
  <c r="CD35" i="2"/>
  <c r="CD34" i="2" s="1"/>
  <c r="CB35" i="2"/>
  <c r="CA35" i="2"/>
  <c r="BZ35" i="2"/>
  <c r="BY35" i="2"/>
  <c r="BX35" i="2"/>
  <c r="BV35" i="2"/>
  <c r="BT35" i="2"/>
  <c r="BS35" i="2"/>
  <c r="BR35" i="2"/>
  <c r="BQ35" i="2"/>
  <c r="BP35" i="2"/>
  <c r="BN35" i="2"/>
  <c r="BL35" i="2"/>
  <c r="BK35" i="2"/>
  <c r="BJ35" i="2"/>
  <c r="DV35" i="2" s="1"/>
  <c r="BI35" i="2"/>
  <c r="BH35" i="2"/>
  <c r="BF35" i="2"/>
  <c r="BD35" i="2"/>
  <c r="BC35" i="2"/>
  <c r="BB35" i="2"/>
  <c r="BA35" i="2"/>
  <c r="AZ35" i="2"/>
  <c r="AX35" i="2"/>
  <c r="BB34" i="2"/>
  <c r="EG33" i="2"/>
  <c r="ED33" i="2"/>
  <c r="DU33" i="2"/>
  <c r="DT33" i="2"/>
  <c r="DS33" i="2"/>
  <c r="DR33" i="2"/>
  <c r="DQ33" i="2"/>
  <c r="DP33" i="2"/>
  <c r="DO33" i="2"/>
  <c r="DN33" i="2"/>
  <c r="DM33" i="2"/>
  <c r="DL33" i="2"/>
  <c r="DK33" i="2"/>
  <c r="DJ33" i="2"/>
  <c r="DI33" i="2"/>
  <c r="DH33" i="2"/>
  <c r="DG33" i="2"/>
  <c r="DF33" i="2"/>
  <c r="DE33" i="2"/>
  <c r="DD33" i="2"/>
  <c r="DC33" i="2"/>
  <c r="DB33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DV33" i="2" s="1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EG32" i="2"/>
  <c r="ED32" i="2"/>
  <c r="DU32" i="2"/>
  <c r="DT32" i="2"/>
  <c r="DS32" i="2"/>
  <c r="DR32" i="2"/>
  <c r="DQ32" i="2"/>
  <c r="DP32" i="2"/>
  <c r="DO32" i="2"/>
  <c r="DN32" i="2"/>
  <c r="DM32" i="2"/>
  <c r="DL32" i="2"/>
  <c r="DK32" i="2"/>
  <c r="DJ32" i="2"/>
  <c r="DI32" i="2"/>
  <c r="DH32" i="2"/>
  <c r="DG32" i="2"/>
  <c r="DF32" i="2"/>
  <c r="DE32" i="2"/>
  <c r="DD32" i="2"/>
  <c r="DC32" i="2"/>
  <c r="DB32" i="2"/>
  <c r="DA32" i="2"/>
  <c r="CZ32" i="2"/>
  <c r="CY32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DV32" i="2" s="1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EG31" i="2"/>
  <c r="ED31" i="2"/>
  <c r="DU31" i="2"/>
  <c r="DT31" i="2"/>
  <c r="DS31" i="2"/>
  <c r="DR31" i="2"/>
  <c r="DQ31" i="2"/>
  <c r="DP31" i="2"/>
  <c r="DO31" i="2"/>
  <c r="DN31" i="2"/>
  <c r="DM31" i="2"/>
  <c r="DL31" i="2"/>
  <c r="DK31" i="2"/>
  <c r="DJ31" i="2"/>
  <c r="DI31" i="2"/>
  <c r="DH31" i="2"/>
  <c r="DG31" i="2"/>
  <c r="DF31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DV31" i="2" s="1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EG30" i="2"/>
  <c r="ED30" i="2"/>
  <c r="DU30" i="2"/>
  <c r="DT30" i="2"/>
  <c r="DS30" i="2"/>
  <c r="DR30" i="2"/>
  <c r="DQ30" i="2"/>
  <c r="DP30" i="2"/>
  <c r="DO30" i="2"/>
  <c r="DN30" i="2"/>
  <c r="DN29" i="2" s="1"/>
  <c r="DM30" i="2"/>
  <c r="DL30" i="2"/>
  <c r="DL29" i="2" s="1"/>
  <c r="DK30" i="2"/>
  <c r="DK29" i="2" s="1"/>
  <c r="DJ30" i="2"/>
  <c r="DI30" i="2"/>
  <c r="DH30" i="2"/>
  <c r="DG30" i="2"/>
  <c r="DF30" i="2"/>
  <c r="DF29" i="2" s="1"/>
  <c r="DE30" i="2"/>
  <c r="DD30" i="2"/>
  <c r="DD29" i="2" s="1"/>
  <c r="DC30" i="2"/>
  <c r="DC29" i="2" s="1"/>
  <c r="DB30" i="2"/>
  <c r="DA30" i="2"/>
  <c r="CZ30" i="2"/>
  <c r="CY30" i="2"/>
  <c r="CX30" i="2"/>
  <c r="CX29" i="2" s="1"/>
  <c r="CW30" i="2"/>
  <c r="CV30" i="2"/>
  <c r="CV29" i="2" s="1"/>
  <c r="CU30" i="2"/>
  <c r="CT30" i="2"/>
  <c r="CS30" i="2"/>
  <c r="CR30" i="2"/>
  <c r="CQ30" i="2"/>
  <c r="CP30" i="2"/>
  <c r="CP29" i="2" s="1"/>
  <c r="CO30" i="2"/>
  <c r="CN30" i="2"/>
  <c r="CN29" i="2" s="1"/>
  <c r="CM30" i="2"/>
  <c r="CM29" i="2" s="1"/>
  <c r="CL30" i="2"/>
  <c r="CK30" i="2"/>
  <c r="CJ30" i="2"/>
  <c r="CJ29" i="2" s="1"/>
  <c r="CI30" i="2"/>
  <c r="CH30" i="2"/>
  <c r="CH29" i="2" s="1"/>
  <c r="CG30" i="2"/>
  <c r="CF30" i="2"/>
  <c r="CF29" i="2" s="1"/>
  <c r="CE30" i="2"/>
  <c r="CD30" i="2"/>
  <c r="CC30" i="2"/>
  <c r="CB30" i="2"/>
  <c r="CB29" i="2" s="1"/>
  <c r="CA30" i="2"/>
  <c r="BZ30" i="2"/>
  <c r="BZ29" i="2" s="1"/>
  <c r="BY30" i="2"/>
  <c r="BX30" i="2"/>
  <c r="BX29" i="2" s="1"/>
  <c r="BW30" i="2"/>
  <c r="BW29" i="2" s="1"/>
  <c r="BV30" i="2"/>
  <c r="BU30" i="2"/>
  <c r="BT30" i="2"/>
  <c r="BS30" i="2"/>
  <c r="BR30" i="2"/>
  <c r="BR29" i="2" s="1"/>
  <c r="BQ30" i="2"/>
  <c r="BP30" i="2"/>
  <c r="BP29" i="2" s="1"/>
  <c r="BO30" i="2"/>
  <c r="BO29" i="2" s="1"/>
  <c r="BN30" i="2"/>
  <c r="BM30" i="2"/>
  <c r="BL30" i="2"/>
  <c r="BL29" i="2" s="1"/>
  <c r="BK30" i="2"/>
  <c r="BJ30" i="2"/>
  <c r="BJ29" i="2" s="1"/>
  <c r="BI30" i="2"/>
  <c r="BI29" i="2" s="1"/>
  <c r="BH30" i="2"/>
  <c r="BH29" i="2" s="1"/>
  <c r="BG30" i="2"/>
  <c r="BG29" i="2" s="1"/>
  <c r="BF30" i="2"/>
  <c r="BE30" i="2"/>
  <c r="BD30" i="2"/>
  <c r="BD29" i="2" s="1"/>
  <c r="BC30" i="2"/>
  <c r="BB30" i="2"/>
  <c r="BB29" i="2" s="1"/>
  <c r="BA30" i="2"/>
  <c r="BA29" i="2" s="1"/>
  <c r="AZ30" i="2"/>
  <c r="AY30" i="2"/>
  <c r="AY29" i="2" s="1"/>
  <c r="AX30" i="2"/>
  <c r="AW30" i="2"/>
  <c r="EV29" i="2"/>
  <c r="DU29" i="2"/>
  <c r="DT29" i="2"/>
  <c r="DS29" i="2"/>
  <c r="DR29" i="2"/>
  <c r="DQ29" i="2"/>
  <c r="DP29" i="2"/>
  <c r="DO29" i="2"/>
  <c r="DM29" i="2"/>
  <c r="DJ29" i="2"/>
  <c r="DI29" i="2"/>
  <c r="DH29" i="2"/>
  <c r="DG29" i="2"/>
  <c r="DE29" i="2"/>
  <c r="DB29" i="2"/>
  <c r="DA29" i="2"/>
  <c r="CZ29" i="2"/>
  <c r="CY29" i="2"/>
  <c r="CW29" i="2"/>
  <c r="CU29" i="2"/>
  <c r="CT29" i="2"/>
  <c r="CS29" i="2"/>
  <c r="CR29" i="2"/>
  <c r="CQ29" i="2"/>
  <c r="CO29" i="2"/>
  <c r="CL29" i="2"/>
  <c r="CK29" i="2"/>
  <c r="CI29" i="2"/>
  <c r="CG29" i="2"/>
  <c r="CE29" i="2"/>
  <c r="CD29" i="2"/>
  <c r="CC29" i="2"/>
  <c r="CA29" i="2"/>
  <c r="BY29" i="2"/>
  <c r="BV29" i="2"/>
  <c r="BU29" i="2"/>
  <c r="BT29" i="2"/>
  <c r="BS29" i="2"/>
  <c r="BQ29" i="2"/>
  <c r="BN29" i="2"/>
  <c r="BM29" i="2"/>
  <c r="BK29" i="2"/>
  <c r="BF29" i="2"/>
  <c r="BE29" i="2"/>
  <c r="BC29" i="2"/>
  <c r="AZ29" i="2"/>
  <c r="AX29" i="2"/>
  <c r="AW29" i="2"/>
  <c r="EV28" i="2"/>
  <c r="EC26" i="2"/>
  <c r="DT26" i="2"/>
  <c r="DR26" i="2"/>
  <c r="DQ26" i="2"/>
  <c r="DP26" i="2"/>
  <c r="DO26" i="2"/>
  <c r="DN26" i="2"/>
  <c r="DL26" i="2"/>
  <c r="DJ26" i="2"/>
  <c r="DI26" i="2"/>
  <c r="DH26" i="2"/>
  <c r="DG26" i="2"/>
  <c r="DF26" i="2"/>
  <c r="DD26" i="2"/>
  <c r="DB26" i="2"/>
  <c r="DA26" i="2"/>
  <c r="CZ26" i="2"/>
  <c r="CY26" i="2"/>
  <c r="CX26" i="2"/>
  <c r="CV26" i="2"/>
  <c r="CT26" i="2"/>
  <c r="CS26" i="2"/>
  <c r="CR26" i="2"/>
  <c r="CQ26" i="2"/>
  <c r="CP26" i="2"/>
  <c r="CN26" i="2"/>
  <c r="CL26" i="2"/>
  <c r="CK26" i="2"/>
  <c r="CJ26" i="2"/>
  <c r="CI26" i="2"/>
  <c r="CH26" i="2"/>
  <c r="CF26" i="2"/>
  <c r="CD26" i="2"/>
  <c r="CC26" i="2"/>
  <c r="CB26" i="2"/>
  <c r="CA26" i="2"/>
  <c r="BZ26" i="2"/>
  <c r="BX26" i="2"/>
  <c r="BV26" i="2"/>
  <c r="BU26" i="2"/>
  <c r="BT26" i="2"/>
  <c r="BS26" i="2"/>
  <c r="BR26" i="2"/>
  <c r="BP26" i="2"/>
  <c r="BN26" i="2"/>
  <c r="BM26" i="2"/>
  <c r="BL26" i="2"/>
  <c r="BK26" i="2"/>
  <c r="BJ26" i="2"/>
  <c r="DV26" i="2" s="1"/>
  <c r="BH26" i="2"/>
  <c r="BF26" i="2"/>
  <c r="BE26" i="2"/>
  <c r="BD26" i="2"/>
  <c r="BC26" i="2"/>
  <c r="BB26" i="2"/>
  <c r="AZ26" i="2"/>
  <c r="AX26" i="2"/>
  <c r="AW26" i="2"/>
  <c r="EC25" i="2"/>
  <c r="DO25" i="2"/>
  <c r="DO24" i="2" s="1"/>
  <c r="DM25" i="2"/>
  <c r="DK25" i="2"/>
  <c r="DE25" i="2"/>
  <c r="DA25" i="2"/>
  <c r="DA24" i="2" s="1"/>
  <c r="CZ25" i="2"/>
  <c r="CS25" i="2"/>
  <c r="CS24" i="2" s="1"/>
  <c r="CQ25" i="2"/>
  <c r="CQ24" i="2" s="1"/>
  <c r="CP25" i="2"/>
  <c r="CP24" i="2" s="1"/>
  <c r="CI25" i="2"/>
  <c r="CI24" i="2" s="1"/>
  <c r="CG25" i="2"/>
  <c r="CE25" i="2"/>
  <c r="BY25" i="2"/>
  <c r="BU25" i="2"/>
  <c r="BU24" i="2" s="1"/>
  <c r="BT25" i="2"/>
  <c r="BM25" i="2"/>
  <c r="BM24" i="2" s="1"/>
  <c r="BK25" i="2"/>
  <c r="BK24" i="2" s="1"/>
  <c r="BJ25" i="2"/>
  <c r="DV25" i="2" s="1"/>
  <c r="BC25" i="2"/>
  <c r="BC24" i="2" s="1"/>
  <c r="BA25" i="2"/>
  <c r="AY25" i="2"/>
  <c r="EC23" i="2"/>
  <c r="DU23" i="2"/>
  <c r="DT23" i="2"/>
  <c r="DS23" i="2"/>
  <c r="DR23" i="2"/>
  <c r="DQ23" i="2"/>
  <c r="DP23" i="2"/>
  <c r="DO23" i="2"/>
  <c r="DN23" i="2"/>
  <c r="DM23" i="2"/>
  <c r="DL23" i="2"/>
  <c r="DK23" i="2"/>
  <c r="DJ23" i="2"/>
  <c r="DI23" i="2"/>
  <c r="DH23" i="2"/>
  <c r="DG23" i="2"/>
  <c r="DF23" i="2"/>
  <c r="DE23" i="2"/>
  <c r="DD23" i="2"/>
  <c r="DC23" i="2"/>
  <c r="DB23" i="2"/>
  <c r="DA23" i="2"/>
  <c r="CZ23" i="2"/>
  <c r="CY23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H23" i="2"/>
  <c r="CG23" i="2"/>
  <c r="CF23" i="2"/>
  <c r="CF20" i="2" s="1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DV23" i="2" s="1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EC22" i="2"/>
  <c r="DU22" i="2"/>
  <c r="DT22" i="2"/>
  <c r="DS22" i="2"/>
  <c r="DR22" i="2"/>
  <c r="DQ22" i="2"/>
  <c r="DP22" i="2"/>
  <c r="DO22" i="2"/>
  <c r="DM22" i="2"/>
  <c r="DL22" i="2"/>
  <c r="DK22" i="2"/>
  <c r="DJ22" i="2"/>
  <c r="DI22" i="2"/>
  <c r="DH22" i="2"/>
  <c r="DG22" i="2"/>
  <c r="DE22" i="2"/>
  <c r="DD22" i="2"/>
  <c r="DC22" i="2"/>
  <c r="DB22" i="2"/>
  <c r="DA22" i="2"/>
  <c r="CZ22" i="2"/>
  <c r="CY22" i="2"/>
  <c r="CW22" i="2"/>
  <c r="CV22" i="2"/>
  <c r="CU22" i="2"/>
  <c r="CT22" i="2"/>
  <c r="CS22" i="2"/>
  <c r="CR22" i="2"/>
  <c r="CQ22" i="2"/>
  <c r="CO22" i="2"/>
  <c r="CN22" i="2"/>
  <c r="CM22" i="2"/>
  <c r="CL22" i="2"/>
  <c r="CK22" i="2"/>
  <c r="CJ22" i="2"/>
  <c r="CI22" i="2"/>
  <c r="CG22" i="2"/>
  <c r="CF22" i="2"/>
  <c r="CE22" i="2"/>
  <c r="CD22" i="2"/>
  <c r="CC22" i="2"/>
  <c r="CB22" i="2"/>
  <c r="CA22" i="2"/>
  <c r="BY22" i="2"/>
  <c r="BX22" i="2"/>
  <c r="BW22" i="2"/>
  <c r="BV22" i="2"/>
  <c r="BU22" i="2"/>
  <c r="BT22" i="2"/>
  <c r="BS22" i="2"/>
  <c r="BQ22" i="2"/>
  <c r="BP22" i="2"/>
  <c r="BO22" i="2"/>
  <c r="BN22" i="2"/>
  <c r="BM22" i="2"/>
  <c r="BL22" i="2"/>
  <c r="BK22" i="2"/>
  <c r="BI22" i="2"/>
  <c r="BH22" i="2"/>
  <c r="BG22" i="2"/>
  <c r="BF22" i="2"/>
  <c r="BE22" i="2"/>
  <c r="BD22" i="2"/>
  <c r="BC22" i="2"/>
  <c r="BA22" i="2"/>
  <c r="AZ22" i="2"/>
  <c r="AY22" i="2"/>
  <c r="AX22" i="2"/>
  <c r="AW22" i="2"/>
  <c r="EC21" i="2"/>
  <c r="DL21" i="2" s="1"/>
  <c r="DL20" i="2" s="1"/>
  <c r="DT21" i="2"/>
  <c r="DR21" i="2"/>
  <c r="DR20" i="2" s="1"/>
  <c r="DQ21" i="2"/>
  <c r="DQ20" i="2" s="1"/>
  <c r="DP21" i="2"/>
  <c r="DP20" i="2" s="1"/>
  <c r="DO21" i="2"/>
  <c r="DO20" i="2" s="1"/>
  <c r="DN21" i="2"/>
  <c r="DK21" i="2"/>
  <c r="DK20" i="2" s="1"/>
  <c r="DI21" i="2"/>
  <c r="DI20" i="2" s="1"/>
  <c r="DH21" i="2"/>
  <c r="DH20" i="2" s="1"/>
  <c r="DG21" i="2"/>
  <c r="DG20" i="2" s="1"/>
  <c r="DF21" i="2"/>
  <c r="DD21" i="2"/>
  <c r="DB21" i="2"/>
  <c r="CZ21" i="2"/>
  <c r="CZ20" i="2" s="1"/>
  <c r="CY21" i="2"/>
  <c r="CY20" i="2" s="1"/>
  <c r="CX21" i="2"/>
  <c r="CV21" i="2"/>
  <c r="CU21" i="2"/>
  <c r="CU20" i="2" s="1"/>
  <c r="CS21" i="2"/>
  <c r="CQ21" i="2"/>
  <c r="CQ20" i="2" s="1"/>
  <c r="CP21" i="2"/>
  <c r="CN21" i="2"/>
  <c r="CN20" i="2" s="1"/>
  <c r="CM21" i="2"/>
  <c r="CM20" i="2" s="1"/>
  <c r="CL21" i="2"/>
  <c r="CJ21" i="2"/>
  <c r="CH21" i="2"/>
  <c r="CF21" i="2"/>
  <c r="CE21" i="2"/>
  <c r="CE20" i="2" s="1"/>
  <c r="CD21" i="2"/>
  <c r="CD20" i="2" s="1"/>
  <c r="CC21" i="2"/>
  <c r="CA21" i="2"/>
  <c r="BX21" i="2"/>
  <c r="BX20" i="2" s="1"/>
  <c r="BW21" i="2"/>
  <c r="BW20" i="2" s="1"/>
  <c r="BV21" i="2"/>
  <c r="BV20" i="2" s="1"/>
  <c r="BU21" i="2"/>
  <c r="BU20" i="2" s="1"/>
  <c r="BT21" i="2"/>
  <c r="BR21" i="2"/>
  <c r="BO21" i="2"/>
  <c r="BO20" i="2" s="1"/>
  <c r="BN21" i="2"/>
  <c r="BN20" i="2" s="1"/>
  <c r="BM21" i="2"/>
  <c r="BM20" i="2" s="1"/>
  <c r="BL21" i="2"/>
  <c r="BL20" i="2" s="1"/>
  <c r="BK21" i="2"/>
  <c r="BH21" i="2"/>
  <c r="BF21" i="2"/>
  <c r="BF20" i="2" s="1"/>
  <c r="BE21" i="2"/>
  <c r="BE20" i="2" s="1"/>
  <c r="BD21" i="2"/>
  <c r="BD20" i="2" s="1"/>
  <c r="BC21" i="2"/>
  <c r="BC20" i="2" s="1"/>
  <c r="BB21" i="2"/>
  <c r="AY21" i="2"/>
  <c r="AY20" i="2" s="1"/>
  <c r="AW21" i="2"/>
  <c r="AW20" i="2" s="1"/>
  <c r="DT20" i="2"/>
  <c r="DD20" i="2"/>
  <c r="DB20" i="2"/>
  <c r="CV20" i="2"/>
  <c r="CS20" i="2"/>
  <c r="CL20" i="2"/>
  <c r="CJ20" i="2"/>
  <c r="CC20" i="2"/>
  <c r="CA20" i="2"/>
  <c r="BT20" i="2"/>
  <c r="BK20" i="2"/>
  <c r="BH20" i="2"/>
  <c r="EC19" i="2"/>
  <c r="DU19" i="2"/>
  <c r="DT19" i="2"/>
  <c r="DS19" i="2"/>
  <c r="DR19" i="2"/>
  <c r="DQ19" i="2"/>
  <c r="DP19" i="2"/>
  <c r="DO19" i="2"/>
  <c r="DN19" i="2"/>
  <c r="DM19" i="2"/>
  <c r="DL19" i="2"/>
  <c r="DK19" i="2"/>
  <c r="DJ19" i="2"/>
  <c r="DI19" i="2"/>
  <c r="DH19" i="2"/>
  <c r="DG19" i="2"/>
  <c r="DF19" i="2"/>
  <c r="DE19" i="2"/>
  <c r="DD19" i="2"/>
  <c r="DC19" i="2"/>
  <c r="DB19" i="2"/>
  <c r="DA19" i="2"/>
  <c r="CZ19" i="2"/>
  <c r="CY19" i="2"/>
  <c r="CX19" i="2"/>
  <c r="CW19" i="2"/>
  <c r="CV19" i="2"/>
  <c r="CU19" i="2"/>
  <c r="CT19" i="2"/>
  <c r="CS19" i="2"/>
  <c r="CR19" i="2"/>
  <c r="CQ19" i="2"/>
  <c r="CP19" i="2"/>
  <c r="CO19" i="2"/>
  <c r="CN19" i="2"/>
  <c r="CM19" i="2"/>
  <c r="CL19" i="2"/>
  <c r="CK19" i="2"/>
  <c r="CJ19" i="2"/>
  <c r="CI19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DV19" i="2" s="1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EC18" i="2"/>
  <c r="DQ18" i="2" s="1"/>
  <c r="DU18" i="2"/>
  <c r="DT18" i="2"/>
  <c r="DS18" i="2"/>
  <c r="DR18" i="2"/>
  <c r="DO18" i="2"/>
  <c r="DM18" i="2"/>
  <c r="DL18" i="2"/>
  <c r="DK18" i="2"/>
  <c r="DJ18" i="2"/>
  <c r="DG18" i="2"/>
  <c r="DE18" i="2"/>
  <c r="DD18" i="2"/>
  <c r="DC18" i="2"/>
  <c r="DB18" i="2"/>
  <c r="CY18" i="2"/>
  <c r="CW18" i="2"/>
  <c r="CV18" i="2"/>
  <c r="CU18" i="2"/>
  <c r="CT18" i="2"/>
  <c r="CQ18" i="2"/>
  <c r="CO18" i="2"/>
  <c r="CN18" i="2"/>
  <c r="CM18" i="2"/>
  <c r="CL18" i="2"/>
  <c r="CI18" i="2"/>
  <c r="CG18" i="2"/>
  <c r="CF18" i="2"/>
  <c r="CE18" i="2"/>
  <c r="CD18" i="2"/>
  <c r="CA18" i="2"/>
  <c r="BY18" i="2"/>
  <c r="BX18" i="2"/>
  <c r="BW18" i="2"/>
  <c r="BV18" i="2"/>
  <c r="BS18" i="2"/>
  <c r="BQ18" i="2"/>
  <c r="BP18" i="2"/>
  <c r="BO18" i="2"/>
  <c r="BN18" i="2"/>
  <c r="BK18" i="2"/>
  <c r="BI18" i="2"/>
  <c r="BH18" i="2"/>
  <c r="BG18" i="2"/>
  <c r="BF18" i="2"/>
  <c r="BC18" i="2"/>
  <c r="BA18" i="2"/>
  <c r="AZ18" i="2"/>
  <c r="AY18" i="2"/>
  <c r="AX18" i="2"/>
  <c r="EC17" i="2"/>
  <c r="DU17" i="2" s="1"/>
  <c r="DU16" i="2" s="1"/>
  <c r="DT17" i="2"/>
  <c r="DT16" i="2" s="1"/>
  <c r="DS17" i="2"/>
  <c r="DS16" i="2" s="1"/>
  <c r="DR17" i="2"/>
  <c r="DQ17" i="2"/>
  <c r="DP17" i="2"/>
  <c r="DO17" i="2"/>
  <c r="DN17" i="2"/>
  <c r="DL17" i="2"/>
  <c r="DL16" i="2" s="1"/>
  <c r="DK17" i="2"/>
  <c r="DK16" i="2" s="1"/>
  <c r="DJ17" i="2"/>
  <c r="DI17" i="2"/>
  <c r="DH17" i="2"/>
  <c r="DG17" i="2"/>
  <c r="DF17" i="2"/>
  <c r="DD17" i="2"/>
  <c r="DD16" i="2" s="1"/>
  <c r="DC17" i="2"/>
  <c r="DC16" i="2" s="1"/>
  <c r="DB17" i="2"/>
  <c r="DA17" i="2"/>
  <c r="CZ17" i="2"/>
  <c r="CY17" i="2"/>
  <c r="CX17" i="2"/>
  <c r="CV17" i="2"/>
  <c r="CV16" i="2" s="1"/>
  <c r="CU17" i="2"/>
  <c r="CU16" i="2" s="1"/>
  <c r="CT17" i="2"/>
  <c r="CS17" i="2"/>
  <c r="CR17" i="2"/>
  <c r="CQ17" i="2"/>
  <c r="CP17" i="2"/>
  <c r="CN17" i="2"/>
  <c r="CN16" i="2" s="1"/>
  <c r="CM17" i="2"/>
  <c r="CM16" i="2" s="1"/>
  <c r="CL17" i="2"/>
  <c r="CK17" i="2"/>
  <c r="CJ17" i="2"/>
  <c r="CI17" i="2"/>
  <c r="CH17" i="2"/>
  <c r="CF17" i="2"/>
  <c r="CF16" i="2" s="1"/>
  <c r="CE17" i="2"/>
  <c r="CD17" i="2"/>
  <c r="CC17" i="2"/>
  <c r="CB17" i="2"/>
  <c r="CA17" i="2"/>
  <c r="BZ17" i="2"/>
  <c r="BX17" i="2"/>
  <c r="BX16" i="2" s="1"/>
  <c r="BW17" i="2"/>
  <c r="BW16" i="2" s="1"/>
  <c r="BV17" i="2"/>
  <c r="BU17" i="2"/>
  <c r="BT17" i="2"/>
  <c r="BS17" i="2"/>
  <c r="BR17" i="2"/>
  <c r="BP17" i="2"/>
  <c r="BP16" i="2" s="1"/>
  <c r="BO17" i="2"/>
  <c r="BO16" i="2" s="1"/>
  <c r="BN17" i="2"/>
  <c r="BM17" i="2"/>
  <c r="BL17" i="2"/>
  <c r="BK17" i="2"/>
  <c r="BJ17" i="2"/>
  <c r="BH17" i="2"/>
  <c r="BH16" i="2" s="1"/>
  <c r="BG17" i="2"/>
  <c r="BG16" i="2" s="1"/>
  <c r="BF17" i="2"/>
  <c r="BE17" i="2"/>
  <c r="BD17" i="2"/>
  <c r="BC17" i="2"/>
  <c r="BB17" i="2"/>
  <c r="AZ17" i="2"/>
  <c r="AZ16" i="2" s="1"/>
  <c r="AY17" i="2"/>
  <c r="AY16" i="2" s="1"/>
  <c r="AX17" i="2"/>
  <c r="AX16" i="2" s="1"/>
  <c r="AW17" i="2"/>
  <c r="DR16" i="2"/>
  <c r="DQ16" i="2"/>
  <c r="DO16" i="2"/>
  <c r="DJ16" i="2"/>
  <c r="DG16" i="2"/>
  <c r="DB16" i="2"/>
  <c r="CY16" i="2"/>
  <c r="CT16" i="2"/>
  <c r="CQ16" i="2"/>
  <c r="CL16" i="2"/>
  <c r="CI16" i="2"/>
  <c r="CD16" i="2"/>
  <c r="CA16" i="2"/>
  <c r="BV16" i="2"/>
  <c r="BS16" i="2"/>
  <c r="BN16" i="2"/>
  <c r="BK16" i="2"/>
  <c r="BF16" i="2"/>
  <c r="BC16" i="2"/>
  <c r="EC15" i="2"/>
  <c r="DF15" i="2" s="1"/>
  <c r="DG15" i="2"/>
  <c r="CQ15" i="2"/>
  <c r="CA15" i="2"/>
  <c r="BK15" i="2"/>
  <c r="EC14" i="2"/>
  <c r="DU14" i="2" s="1"/>
  <c r="DG14" i="2"/>
  <c r="DF14" i="2"/>
  <c r="CQ14" i="2"/>
  <c r="CP14" i="2"/>
  <c r="CA14" i="2"/>
  <c r="BZ14" i="2"/>
  <c r="BK14" i="2"/>
  <c r="BJ14" i="2"/>
  <c r="DV14" i="2" s="1"/>
  <c r="EC13" i="2"/>
  <c r="DM13" i="2"/>
  <c r="DG13" i="2"/>
  <c r="DF13" i="2"/>
  <c r="DE13" i="2"/>
  <c r="DD13" i="2"/>
  <c r="CW13" i="2"/>
  <c r="CQ13" i="2"/>
  <c r="CP13" i="2"/>
  <c r="CO13" i="2"/>
  <c r="CN13" i="2"/>
  <c r="CG13" i="2"/>
  <c r="CA13" i="2"/>
  <c r="BZ13" i="2"/>
  <c r="BY13" i="2"/>
  <c r="BX13" i="2"/>
  <c r="BQ13" i="2"/>
  <c r="BK13" i="2"/>
  <c r="BJ13" i="2"/>
  <c r="DV13" i="2" s="1"/>
  <c r="BI13" i="2"/>
  <c r="BH13" i="2"/>
  <c r="BA13" i="2"/>
  <c r="EC12" i="2"/>
  <c r="DV12" i="2"/>
  <c r="DS12" i="2"/>
  <c r="DR12" i="2"/>
  <c r="DQ12" i="2"/>
  <c r="DP12" i="2"/>
  <c r="DO12" i="2"/>
  <c r="DN12" i="2"/>
  <c r="DM12" i="2"/>
  <c r="DL12" i="2"/>
  <c r="DK12" i="2"/>
  <c r="DJ12" i="2"/>
  <c r="DI12" i="2"/>
  <c r="DH12" i="2"/>
  <c r="DG12" i="2"/>
  <c r="DF12" i="2"/>
  <c r="DF11" i="2" s="1"/>
  <c r="DE12" i="2"/>
  <c r="DB12" i="2"/>
  <c r="DA12" i="2"/>
  <c r="CZ12" i="2"/>
  <c r="CY12" i="2"/>
  <c r="CX12" i="2"/>
  <c r="CW12" i="2"/>
  <c r="CV12" i="2"/>
  <c r="CU12" i="2"/>
  <c r="CT12" i="2"/>
  <c r="CS12" i="2"/>
  <c r="CR12" i="2"/>
  <c r="CQ12" i="2"/>
  <c r="CP12" i="2"/>
  <c r="CO12" i="2"/>
  <c r="CN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AY12" i="2"/>
  <c r="AX12" i="2"/>
  <c r="AW12" i="2"/>
  <c r="DS7" i="2"/>
  <c r="DR7" i="2"/>
  <c r="DQ7" i="2"/>
  <c r="DP7" i="2"/>
  <c r="DO7" i="2"/>
  <c r="DN7" i="2"/>
  <c r="DM7" i="2"/>
  <c r="DL7" i="2"/>
  <c r="DK7" i="2"/>
  <c r="DJ7" i="2"/>
  <c r="DI7" i="2"/>
  <c r="DH7" i="2"/>
  <c r="DG7" i="2"/>
  <c r="DF7" i="2"/>
  <c r="DE7" i="2"/>
  <c r="DD7" i="2"/>
  <c r="DB7" i="2"/>
  <c r="DA7" i="2"/>
  <c r="CZ7" i="2"/>
  <c r="CY7" i="2"/>
  <c r="CX7" i="2"/>
  <c r="CW7" i="2"/>
  <c r="CV7" i="2"/>
  <c r="CU7" i="2"/>
  <c r="CT7" i="2"/>
  <c r="CS7" i="2"/>
  <c r="CR7" i="2"/>
  <c r="CQ7" i="2"/>
  <c r="CP7" i="2"/>
  <c r="CO7" i="2"/>
  <c r="CN7" i="2"/>
  <c r="CM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DT6" i="2"/>
  <c r="DC6" i="2"/>
  <c r="CL6" i="2"/>
  <c r="BU6" i="2"/>
  <c r="D5" i="2"/>
  <c r="D4" i="2"/>
  <c r="G11" i="1"/>
  <c r="F11" i="1"/>
  <c r="E5" i="1"/>
  <c r="F4" i="1"/>
  <c r="BI14" i="2" l="1"/>
  <c r="BY14" i="2"/>
  <c r="CO14" i="2"/>
  <c r="DE14" i="2"/>
  <c r="BJ15" i="2"/>
  <c r="BZ15" i="2"/>
  <c r="BZ11" i="2" s="1"/>
  <c r="CP15" i="2"/>
  <c r="CP11" i="2" s="1"/>
  <c r="DU15" i="2"/>
  <c r="DM15" i="2"/>
  <c r="DE15" i="2"/>
  <c r="CW15" i="2"/>
  <c r="CO15" i="2"/>
  <c r="CO11" i="2" s="1"/>
  <c r="CO10" i="2" s="1"/>
  <c r="CG15" i="2"/>
  <c r="BY15" i="2"/>
  <c r="BQ15" i="2"/>
  <c r="BI15" i="2"/>
  <c r="BA15" i="2"/>
  <c r="DT15" i="2"/>
  <c r="DL15" i="2"/>
  <c r="DD15" i="2"/>
  <c r="CV15" i="2"/>
  <c r="CN15" i="2"/>
  <c r="CF15" i="2"/>
  <c r="BX15" i="2"/>
  <c r="BP15" i="2"/>
  <c r="BH15" i="2"/>
  <c r="AZ15" i="2"/>
  <c r="DS15" i="2"/>
  <c r="DK15" i="2"/>
  <c r="DC15" i="2"/>
  <c r="CU15" i="2"/>
  <c r="CM15" i="2"/>
  <c r="CE15" i="2"/>
  <c r="BW15" i="2"/>
  <c r="BO15" i="2"/>
  <c r="BG15" i="2"/>
  <c r="AY15" i="2"/>
  <c r="DR15" i="2"/>
  <c r="DJ15" i="2"/>
  <c r="DB15" i="2"/>
  <c r="CT15" i="2"/>
  <c r="CL15" i="2"/>
  <c r="CD15" i="2"/>
  <c r="BV15" i="2"/>
  <c r="BN15" i="2"/>
  <c r="BF15" i="2"/>
  <c r="AX15" i="2"/>
  <c r="DE11" i="2"/>
  <c r="DT14" i="2"/>
  <c r="DL14" i="2"/>
  <c r="DD14" i="2"/>
  <c r="CV14" i="2"/>
  <c r="CN14" i="2"/>
  <c r="CN11" i="2" s="1"/>
  <c r="CF14" i="2"/>
  <c r="BX14" i="2"/>
  <c r="BX11" i="2" s="1"/>
  <c r="BX10" i="2" s="1"/>
  <c r="BP14" i="2"/>
  <c r="BH14" i="2"/>
  <c r="BH11" i="2" s="1"/>
  <c r="AZ14" i="2"/>
  <c r="DS14" i="2"/>
  <c r="DK14" i="2"/>
  <c r="DC14" i="2"/>
  <c r="CU14" i="2"/>
  <c r="CM14" i="2"/>
  <c r="CE14" i="2"/>
  <c r="BW14" i="2"/>
  <c r="BO14" i="2"/>
  <c r="BG14" i="2"/>
  <c r="AY14" i="2"/>
  <c r="DR14" i="2"/>
  <c r="DJ14" i="2"/>
  <c r="DB14" i="2"/>
  <c r="CT14" i="2"/>
  <c r="CL14" i="2"/>
  <c r="CD14" i="2"/>
  <c r="BV14" i="2"/>
  <c r="BN14" i="2"/>
  <c r="BF14" i="2"/>
  <c r="AX14" i="2"/>
  <c r="DQ14" i="2"/>
  <c r="DI14" i="2"/>
  <c r="DA14" i="2"/>
  <c r="CS14" i="2"/>
  <c r="CK14" i="2"/>
  <c r="CC14" i="2"/>
  <c r="BU14" i="2"/>
  <c r="BM14" i="2"/>
  <c r="BE14" i="2"/>
  <c r="AW14" i="2"/>
  <c r="BL15" i="2"/>
  <c r="CB15" i="2"/>
  <c r="CR15" i="2"/>
  <c r="DH15" i="2"/>
  <c r="BK11" i="2"/>
  <c r="BK10" i="2" s="1"/>
  <c r="CA11" i="2"/>
  <c r="CQ11" i="2"/>
  <c r="CQ10" i="2" s="1"/>
  <c r="DG11" i="2"/>
  <c r="DS13" i="2"/>
  <c r="DS11" i="2" s="1"/>
  <c r="DK13" i="2"/>
  <c r="DK11" i="2" s="1"/>
  <c r="DC13" i="2"/>
  <c r="CU13" i="2"/>
  <c r="CU11" i="2" s="1"/>
  <c r="CM13" i="2"/>
  <c r="CE13" i="2"/>
  <c r="CE11" i="2" s="1"/>
  <c r="BW13" i="2"/>
  <c r="BW11" i="2" s="1"/>
  <c r="BO13" i="2"/>
  <c r="BO11" i="2" s="1"/>
  <c r="BG13" i="2"/>
  <c r="BG11" i="2" s="1"/>
  <c r="BG10" i="2" s="1"/>
  <c r="AY13" i="2"/>
  <c r="AY11" i="2" s="1"/>
  <c r="DR13" i="2"/>
  <c r="DR11" i="2" s="1"/>
  <c r="DJ13" i="2"/>
  <c r="DJ11" i="2" s="1"/>
  <c r="DB13" i="2"/>
  <c r="DB11" i="2" s="1"/>
  <c r="CT13" i="2"/>
  <c r="CT11" i="2" s="1"/>
  <c r="CL13" i="2"/>
  <c r="CD13" i="2"/>
  <c r="CD11" i="2" s="1"/>
  <c r="BV13" i="2"/>
  <c r="BN13" i="2"/>
  <c r="BN11" i="2" s="1"/>
  <c r="BN10" i="2" s="1"/>
  <c r="BF13" i="2"/>
  <c r="BF11" i="2" s="1"/>
  <c r="BF10" i="2" s="1"/>
  <c r="AX13" i="2"/>
  <c r="AX11" i="2" s="1"/>
  <c r="DQ13" i="2"/>
  <c r="DI13" i="2"/>
  <c r="DA13" i="2"/>
  <c r="CS13" i="2"/>
  <c r="CK13" i="2"/>
  <c r="CC13" i="2"/>
  <c r="BU13" i="2"/>
  <c r="BM13" i="2"/>
  <c r="BE13" i="2"/>
  <c r="AW13" i="2"/>
  <c r="DP13" i="2"/>
  <c r="DH13" i="2"/>
  <c r="CZ13" i="2"/>
  <c r="CR13" i="2"/>
  <c r="CJ13" i="2"/>
  <c r="CB13" i="2"/>
  <c r="CB11" i="2" s="1"/>
  <c r="CB10" i="2" s="1"/>
  <c r="BT13" i="2"/>
  <c r="BL13" i="2"/>
  <c r="BL14" i="2"/>
  <c r="CB14" i="2"/>
  <c r="CR14" i="2"/>
  <c r="DH14" i="2"/>
  <c r="AW15" i="2"/>
  <c r="BM15" i="2"/>
  <c r="CC15" i="2"/>
  <c r="CS15" i="2"/>
  <c r="DI15" i="2"/>
  <c r="BI11" i="2"/>
  <c r="AZ13" i="2"/>
  <c r="BP13" i="2"/>
  <c r="BP11" i="2" s="1"/>
  <c r="BP10" i="2" s="1"/>
  <c r="CF13" i="2"/>
  <c r="CF11" i="2" s="1"/>
  <c r="CF10" i="2" s="1"/>
  <c r="CV13" i="2"/>
  <c r="CV11" i="2" s="1"/>
  <c r="CV10" i="2" s="1"/>
  <c r="DL13" i="2"/>
  <c r="DL11" i="2" s="1"/>
  <c r="BA14" i="2"/>
  <c r="BQ14" i="2"/>
  <c r="BQ11" i="2" s="1"/>
  <c r="BQ10" i="2" s="1"/>
  <c r="CG14" i="2"/>
  <c r="CW14" i="2"/>
  <c r="DM14" i="2"/>
  <c r="BB15" i="2"/>
  <c r="BR15" i="2"/>
  <c r="CH15" i="2"/>
  <c r="CX15" i="2"/>
  <c r="DN15" i="2"/>
  <c r="CW11" i="2"/>
  <c r="CG11" i="2"/>
  <c r="BB14" i="2"/>
  <c r="BR14" i="2"/>
  <c r="CH14" i="2"/>
  <c r="CX14" i="2"/>
  <c r="DN14" i="2"/>
  <c r="BC15" i="2"/>
  <c r="BS15" i="2"/>
  <c r="CY15" i="2"/>
  <c r="DO15" i="2"/>
  <c r="DM11" i="2"/>
  <c r="BY11" i="2"/>
  <c r="CI15" i="2"/>
  <c r="BB13" i="2"/>
  <c r="BR13" i="2"/>
  <c r="BR11" i="2" s="1"/>
  <c r="CH13" i="2"/>
  <c r="CH11" i="2" s="1"/>
  <c r="CX13" i="2"/>
  <c r="CX11" i="2" s="1"/>
  <c r="DN13" i="2"/>
  <c r="DN11" i="2" s="1"/>
  <c r="BC14" i="2"/>
  <c r="BS14" i="2"/>
  <c r="CI14" i="2"/>
  <c r="CY14" i="2"/>
  <c r="DO14" i="2"/>
  <c r="BD15" i="2"/>
  <c r="BT15" i="2"/>
  <c r="CJ15" i="2"/>
  <c r="CZ15" i="2"/>
  <c r="DP15" i="2"/>
  <c r="CE16" i="2"/>
  <c r="BC13" i="2"/>
  <c r="BS13" i="2"/>
  <c r="BS11" i="2" s="1"/>
  <c r="CI13" i="2"/>
  <c r="CI11" i="2" s="1"/>
  <c r="CY13" i="2"/>
  <c r="CY11" i="2" s="1"/>
  <c r="DO13" i="2"/>
  <c r="DO11" i="2" s="1"/>
  <c r="DO10" i="2" s="1"/>
  <c r="BD14" i="2"/>
  <c r="BT14" i="2"/>
  <c r="CJ14" i="2"/>
  <c r="CZ14" i="2"/>
  <c r="DP14" i="2"/>
  <c r="BE15" i="2"/>
  <c r="BU15" i="2"/>
  <c r="CK15" i="2"/>
  <c r="DA15" i="2"/>
  <c r="DQ15" i="2"/>
  <c r="DT25" i="2"/>
  <c r="DT24" i="2" s="1"/>
  <c r="DL25" i="2"/>
  <c r="DL24" i="2" s="1"/>
  <c r="DD25" i="2"/>
  <c r="DD24" i="2" s="1"/>
  <c r="CV25" i="2"/>
  <c r="CV24" i="2" s="1"/>
  <c r="CN25" i="2"/>
  <c r="CN24" i="2" s="1"/>
  <c r="CF25" i="2"/>
  <c r="CF24" i="2" s="1"/>
  <c r="BX25" i="2"/>
  <c r="BX24" i="2" s="1"/>
  <c r="BP25" i="2"/>
  <c r="BP24" i="2" s="1"/>
  <c r="BH25" i="2"/>
  <c r="BH24" i="2" s="1"/>
  <c r="AZ25" i="2"/>
  <c r="AZ24" i="2" s="1"/>
  <c r="DR25" i="2"/>
  <c r="DR24" i="2" s="1"/>
  <c r="DJ25" i="2"/>
  <c r="DJ24" i="2" s="1"/>
  <c r="DB25" i="2"/>
  <c r="DB24" i="2" s="1"/>
  <c r="CT25" i="2"/>
  <c r="CT24" i="2" s="1"/>
  <c r="CL25" i="2"/>
  <c r="CL24" i="2" s="1"/>
  <c r="CD25" i="2"/>
  <c r="CD24" i="2" s="1"/>
  <c r="BV25" i="2"/>
  <c r="BV24" i="2" s="1"/>
  <c r="BN25" i="2"/>
  <c r="BN24" i="2" s="1"/>
  <c r="BF25" i="2"/>
  <c r="BF24" i="2" s="1"/>
  <c r="AX25" i="2"/>
  <c r="AX24" i="2" s="1"/>
  <c r="BB25" i="2"/>
  <c r="BB24" i="2" s="1"/>
  <c r="BL25" i="2"/>
  <c r="BL24" i="2" s="1"/>
  <c r="BW25" i="2"/>
  <c r="CH25" i="2"/>
  <c r="CH24" i="2" s="1"/>
  <c r="CR25" i="2"/>
  <c r="CR24" i="2" s="1"/>
  <c r="DC25" i="2"/>
  <c r="DN25" i="2"/>
  <c r="DN24" i="2" s="1"/>
  <c r="DV29" i="2"/>
  <c r="DV30" i="2"/>
  <c r="BA17" i="2"/>
  <c r="BA16" i="2" s="1"/>
  <c r="BI17" i="2"/>
  <c r="BI16" i="2" s="1"/>
  <c r="BQ17" i="2"/>
  <c r="BQ16" i="2" s="1"/>
  <c r="BY17" i="2"/>
  <c r="BY16" i="2" s="1"/>
  <c r="CG17" i="2"/>
  <c r="CG16" i="2" s="1"/>
  <c r="CO17" i="2"/>
  <c r="CO16" i="2" s="1"/>
  <c r="CW17" i="2"/>
  <c r="CW16" i="2" s="1"/>
  <c r="DE17" i="2"/>
  <c r="DE16" i="2" s="1"/>
  <c r="DM17" i="2"/>
  <c r="DM16" i="2" s="1"/>
  <c r="BB18" i="2"/>
  <c r="BB16" i="2" s="1"/>
  <c r="BJ18" i="2"/>
  <c r="DV18" i="2" s="1"/>
  <c r="BR18" i="2"/>
  <c r="BR16" i="2" s="1"/>
  <c r="BZ18" i="2"/>
  <c r="BZ16" i="2" s="1"/>
  <c r="CH18" i="2"/>
  <c r="CH16" i="2" s="1"/>
  <c r="CP18" i="2"/>
  <c r="CP16" i="2" s="1"/>
  <c r="CX18" i="2"/>
  <c r="CX16" i="2" s="1"/>
  <c r="DF18" i="2"/>
  <c r="DF16" i="2" s="1"/>
  <c r="DF10" i="2" s="1"/>
  <c r="DN18" i="2"/>
  <c r="DN16" i="2" s="1"/>
  <c r="AX21" i="2"/>
  <c r="AX20" i="2" s="1"/>
  <c r="BG21" i="2"/>
  <c r="BG20" i="2" s="1"/>
  <c r="BP21" i="2"/>
  <c r="BP20" i="2" s="1"/>
  <c r="BZ21" i="2"/>
  <c r="CI21" i="2"/>
  <c r="CI20" i="2" s="1"/>
  <c r="CR21" i="2"/>
  <c r="CR20" i="2" s="1"/>
  <c r="DA21" i="2"/>
  <c r="DA20" i="2" s="1"/>
  <c r="DJ21" i="2"/>
  <c r="DJ20" i="2" s="1"/>
  <c r="DS21" i="2"/>
  <c r="DS20" i="2" s="1"/>
  <c r="DN22" i="2"/>
  <c r="DN20" i="2" s="1"/>
  <c r="DF22" i="2"/>
  <c r="DF20" i="2" s="1"/>
  <c r="CX22" i="2"/>
  <c r="CX20" i="2" s="1"/>
  <c r="CP22" i="2"/>
  <c r="CP20" i="2" s="1"/>
  <c r="CH22" i="2"/>
  <c r="CH20" i="2" s="1"/>
  <c r="BZ22" i="2"/>
  <c r="BR22" i="2"/>
  <c r="BR20" i="2" s="1"/>
  <c r="BJ22" i="2"/>
  <c r="DV22" i="2" s="1"/>
  <c r="BB22" i="2"/>
  <c r="BB20" i="2" s="1"/>
  <c r="BD25" i="2"/>
  <c r="BD24" i="2" s="1"/>
  <c r="BO25" i="2"/>
  <c r="BZ25" i="2"/>
  <c r="BZ24" i="2" s="1"/>
  <c r="CJ25" i="2"/>
  <c r="CJ24" i="2" s="1"/>
  <c r="CU25" i="2"/>
  <c r="DF25" i="2"/>
  <c r="DF24" i="2" s="1"/>
  <c r="DP25" i="2"/>
  <c r="DP24" i="2" s="1"/>
  <c r="DU26" i="2"/>
  <c r="DM26" i="2"/>
  <c r="DM24" i="2" s="1"/>
  <c r="DE26" i="2"/>
  <c r="DE24" i="2" s="1"/>
  <c r="CW26" i="2"/>
  <c r="CO26" i="2"/>
  <c r="CG26" i="2"/>
  <c r="CG24" i="2" s="1"/>
  <c r="BY26" i="2"/>
  <c r="BY24" i="2" s="1"/>
  <c r="BQ26" i="2"/>
  <c r="BI26" i="2"/>
  <c r="BA26" i="2"/>
  <c r="BA24" i="2" s="1"/>
  <c r="DS26" i="2"/>
  <c r="DK26" i="2"/>
  <c r="DK24" i="2" s="1"/>
  <c r="DC26" i="2"/>
  <c r="CU26" i="2"/>
  <c r="CM26" i="2"/>
  <c r="CE26" i="2"/>
  <c r="CE24" i="2" s="1"/>
  <c r="BW26" i="2"/>
  <c r="BO26" i="2"/>
  <c r="BG26" i="2"/>
  <c r="AY26" i="2"/>
  <c r="AY24" i="2" s="1"/>
  <c r="DV17" i="2"/>
  <c r="BE25" i="2"/>
  <c r="BE24" i="2" s="1"/>
  <c r="BQ25" i="2"/>
  <c r="BQ24" i="2" s="1"/>
  <c r="CA25" i="2"/>
  <c r="CA24" i="2" s="1"/>
  <c r="CK25" i="2"/>
  <c r="CK24" i="2" s="1"/>
  <c r="CW25" i="2"/>
  <c r="CW24" i="2" s="1"/>
  <c r="DG25" i="2"/>
  <c r="DG24" i="2" s="1"/>
  <c r="DQ25" i="2"/>
  <c r="DQ24" i="2" s="1"/>
  <c r="BD18" i="2"/>
  <c r="BD16" i="2" s="1"/>
  <c r="BL18" i="2"/>
  <c r="BL16" i="2" s="1"/>
  <c r="BT18" i="2"/>
  <c r="BT16" i="2" s="1"/>
  <c r="CB18" i="2"/>
  <c r="CB16" i="2" s="1"/>
  <c r="CJ18" i="2"/>
  <c r="CJ16" i="2" s="1"/>
  <c r="CR18" i="2"/>
  <c r="CR16" i="2" s="1"/>
  <c r="CZ18" i="2"/>
  <c r="CZ16" i="2" s="1"/>
  <c r="DH18" i="2"/>
  <c r="DH16" i="2" s="1"/>
  <c r="DP18" i="2"/>
  <c r="DP16" i="2" s="1"/>
  <c r="AZ21" i="2"/>
  <c r="AZ20" i="2" s="1"/>
  <c r="BJ21" i="2"/>
  <c r="BS21" i="2"/>
  <c r="BS20" i="2" s="1"/>
  <c r="CB21" i="2"/>
  <c r="CB20" i="2" s="1"/>
  <c r="CK21" i="2"/>
  <c r="CK20" i="2" s="1"/>
  <c r="CT21" i="2"/>
  <c r="CT20" i="2" s="1"/>
  <c r="DC21" i="2"/>
  <c r="DC20" i="2" s="1"/>
  <c r="BJ24" i="2"/>
  <c r="DV24" i="2" s="1"/>
  <c r="BG25" i="2"/>
  <c r="BG24" i="2" s="1"/>
  <c r="BR25" i="2"/>
  <c r="BR24" i="2" s="1"/>
  <c r="CB25" i="2"/>
  <c r="CB24" i="2" s="1"/>
  <c r="CM25" i="2"/>
  <c r="CM24" i="2" s="1"/>
  <c r="CX25" i="2"/>
  <c r="CX24" i="2" s="1"/>
  <c r="DH25" i="2"/>
  <c r="DH24" i="2" s="1"/>
  <c r="DS25" i="2"/>
  <c r="DS24" i="2" s="1"/>
  <c r="AW18" i="2"/>
  <c r="AW16" i="2" s="1"/>
  <c r="BE18" i="2"/>
  <c r="BE16" i="2" s="1"/>
  <c r="BM18" i="2"/>
  <c r="BM16" i="2" s="1"/>
  <c r="BU18" i="2"/>
  <c r="BU16" i="2" s="1"/>
  <c r="CC18" i="2"/>
  <c r="CC16" i="2" s="1"/>
  <c r="CK18" i="2"/>
  <c r="CK16" i="2" s="1"/>
  <c r="CS18" i="2"/>
  <c r="CS16" i="2" s="1"/>
  <c r="DA18" i="2"/>
  <c r="DA16" i="2" s="1"/>
  <c r="DI18" i="2"/>
  <c r="DI16" i="2" s="1"/>
  <c r="DU21" i="2"/>
  <c r="DU20" i="2" s="1"/>
  <c r="DM21" i="2"/>
  <c r="DM20" i="2" s="1"/>
  <c r="DE21" i="2"/>
  <c r="DE20" i="2" s="1"/>
  <c r="CW21" i="2"/>
  <c r="CW20" i="2" s="1"/>
  <c r="CO21" i="2"/>
  <c r="CO20" i="2" s="1"/>
  <c r="CG21" i="2"/>
  <c r="CG20" i="2" s="1"/>
  <c r="BY21" i="2"/>
  <c r="BY20" i="2" s="1"/>
  <c r="BQ21" i="2"/>
  <c r="BQ20" i="2" s="1"/>
  <c r="BI21" i="2"/>
  <c r="BI20" i="2" s="1"/>
  <c r="BA21" i="2"/>
  <c r="BA20" i="2" s="1"/>
  <c r="AW25" i="2"/>
  <c r="AW24" i="2" s="1"/>
  <c r="BI25" i="2"/>
  <c r="BI24" i="2" s="1"/>
  <c r="BS25" i="2"/>
  <c r="BS24" i="2" s="1"/>
  <c r="CC25" i="2"/>
  <c r="CC24" i="2" s="1"/>
  <c r="CO25" i="2"/>
  <c r="CO24" i="2" s="1"/>
  <c r="CY25" i="2"/>
  <c r="CY24" i="2" s="1"/>
  <c r="DI25" i="2"/>
  <c r="DI24" i="2" s="1"/>
  <c r="DU25" i="2"/>
  <c r="DU24" i="2" s="1"/>
  <c r="BT24" i="2"/>
  <c r="CZ24" i="2"/>
  <c r="CM37" i="2"/>
  <c r="DM38" i="2"/>
  <c r="BW49" i="2"/>
  <c r="DE34" i="2"/>
  <c r="DE37" i="2"/>
  <c r="DS40" i="2"/>
  <c r="DK40" i="2"/>
  <c r="DC40" i="2"/>
  <c r="CU40" i="2"/>
  <c r="CM40" i="2"/>
  <c r="CE40" i="2"/>
  <c r="BW40" i="2"/>
  <c r="BO40" i="2"/>
  <c r="BG40" i="2"/>
  <c r="AY40" i="2"/>
  <c r="DM40" i="2"/>
  <c r="DD40" i="2"/>
  <c r="CT40" i="2"/>
  <c r="CK40" i="2"/>
  <c r="CB40" i="2"/>
  <c r="BS40" i="2"/>
  <c r="BJ40" i="2"/>
  <c r="DV40" i="2" s="1"/>
  <c r="BA40" i="2"/>
  <c r="DU40" i="2"/>
  <c r="DU38" i="2" s="1"/>
  <c r="DL40" i="2"/>
  <c r="DB40" i="2"/>
  <c r="DB38" i="2" s="1"/>
  <c r="CS40" i="2"/>
  <c r="CJ40" i="2"/>
  <c r="CJ38" i="2" s="1"/>
  <c r="CA40" i="2"/>
  <c r="BR40" i="2"/>
  <c r="BR38" i="2" s="1"/>
  <c r="BI40" i="2"/>
  <c r="AZ40" i="2"/>
  <c r="AZ38" i="2" s="1"/>
  <c r="DT40" i="2"/>
  <c r="DJ40" i="2"/>
  <c r="DA40" i="2"/>
  <c r="CR40" i="2"/>
  <c r="CI40" i="2"/>
  <c r="BZ40" i="2"/>
  <c r="BQ40" i="2"/>
  <c r="BH40" i="2"/>
  <c r="AX40" i="2"/>
  <c r="DR40" i="2"/>
  <c r="DI40" i="2"/>
  <c r="CZ40" i="2"/>
  <c r="CQ40" i="2"/>
  <c r="CQ38" i="2" s="1"/>
  <c r="CH40" i="2"/>
  <c r="BY40" i="2"/>
  <c r="BY38" i="2" s="1"/>
  <c r="BP40" i="2"/>
  <c r="BF40" i="2"/>
  <c r="BF38" i="2" s="1"/>
  <c r="AW40" i="2"/>
  <c r="DQ40" i="2"/>
  <c r="DH40" i="2"/>
  <c r="DH38" i="2" s="1"/>
  <c r="CY40" i="2"/>
  <c r="CP40" i="2"/>
  <c r="CP38" i="2" s="1"/>
  <c r="CG40" i="2"/>
  <c r="BX40" i="2"/>
  <c r="BX38" i="2" s="1"/>
  <c r="BN40" i="2"/>
  <c r="BE40" i="2"/>
  <c r="DP40" i="2"/>
  <c r="DG40" i="2"/>
  <c r="CX40" i="2"/>
  <c r="CO40" i="2"/>
  <c r="CF40" i="2"/>
  <c r="BV40" i="2"/>
  <c r="BM40" i="2"/>
  <c r="BD40" i="2"/>
  <c r="DO40" i="2"/>
  <c r="DF40" i="2"/>
  <c r="CW40" i="2"/>
  <c r="CN40" i="2"/>
  <c r="CD40" i="2"/>
  <c r="BU40" i="2"/>
  <c r="BL40" i="2"/>
  <c r="BC40" i="2"/>
  <c r="BK40" i="2"/>
  <c r="BK38" i="2" s="1"/>
  <c r="DQ37" i="2"/>
  <c r="DI37" i="2"/>
  <c r="DA37" i="2"/>
  <c r="CS37" i="2"/>
  <c r="CK37" i="2"/>
  <c r="CC37" i="2"/>
  <c r="BU37" i="2"/>
  <c r="BM37" i="2"/>
  <c r="BE37" i="2"/>
  <c r="AW37" i="2"/>
  <c r="DM37" i="2"/>
  <c r="DD37" i="2"/>
  <c r="CU37" i="2"/>
  <c r="CL37" i="2"/>
  <c r="CB37" i="2"/>
  <c r="BS37" i="2"/>
  <c r="BJ37" i="2"/>
  <c r="DV37" i="2" s="1"/>
  <c r="BA37" i="2"/>
  <c r="DU37" i="2"/>
  <c r="DL37" i="2"/>
  <c r="DC37" i="2"/>
  <c r="DC34" i="2" s="1"/>
  <c r="CT37" i="2"/>
  <c r="CT34" i="2" s="1"/>
  <c r="CJ37" i="2"/>
  <c r="CJ34" i="2" s="1"/>
  <c r="CJ28" i="2" s="1"/>
  <c r="CA37" i="2"/>
  <c r="BR37" i="2"/>
  <c r="BR34" i="2" s="1"/>
  <c r="BI37" i="2"/>
  <c r="BI34" i="2" s="1"/>
  <c r="AZ37" i="2"/>
  <c r="AZ34" i="2" s="1"/>
  <c r="DT37" i="2"/>
  <c r="DK37" i="2"/>
  <c r="DB37" i="2"/>
  <c r="CR37" i="2"/>
  <c r="CI37" i="2"/>
  <c r="BZ37" i="2"/>
  <c r="BQ37" i="2"/>
  <c r="BH37" i="2"/>
  <c r="AY37" i="2"/>
  <c r="DS37" i="2"/>
  <c r="DS34" i="2" s="1"/>
  <c r="DJ37" i="2"/>
  <c r="CZ37" i="2"/>
  <c r="CZ34" i="2" s="1"/>
  <c r="CQ37" i="2"/>
  <c r="CQ34" i="2" s="1"/>
  <c r="CH37" i="2"/>
  <c r="CH34" i="2" s="1"/>
  <c r="BY37" i="2"/>
  <c r="BY34" i="2" s="1"/>
  <c r="BP37" i="2"/>
  <c r="BP34" i="2" s="1"/>
  <c r="BG37" i="2"/>
  <c r="AX37" i="2"/>
  <c r="AX34" i="2" s="1"/>
  <c r="AX28" i="2" s="1"/>
  <c r="DR37" i="2"/>
  <c r="DR34" i="2" s="1"/>
  <c r="DH37" i="2"/>
  <c r="DH34" i="2" s="1"/>
  <c r="DH28" i="2" s="1"/>
  <c r="CY37" i="2"/>
  <c r="CY34" i="2" s="1"/>
  <c r="CP37" i="2"/>
  <c r="CP34" i="2" s="1"/>
  <c r="CG37" i="2"/>
  <c r="CG34" i="2" s="1"/>
  <c r="BX37" i="2"/>
  <c r="BX34" i="2" s="1"/>
  <c r="BO37" i="2"/>
  <c r="BF37" i="2"/>
  <c r="BF34" i="2" s="1"/>
  <c r="DP37" i="2"/>
  <c r="DG37" i="2"/>
  <c r="CX37" i="2"/>
  <c r="CO37" i="2"/>
  <c r="CF37" i="2"/>
  <c r="BW37" i="2"/>
  <c r="BN37" i="2"/>
  <c r="BD37" i="2"/>
  <c r="DO37" i="2"/>
  <c r="DF37" i="2"/>
  <c r="CW37" i="2"/>
  <c r="CN37" i="2"/>
  <c r="CE37" i="2"/>
  <c r="BV37" i="2"/>
  <c r="BL37" i="2"/>
  <c r="BC37" i="2"/>
  <c r="CA34" i="2"/>
  <c r="DU34" i="2"/>
  <c r="DL34" i="2"/>
  <c r="BK37" i="2"/>
  <c r="BK34" i="2" s="1"/>
  <c r="BK28" i="2" s="1"/>
  <c r="DJ34" i="2"/>
  <c r="DM34" i="2"/>
  <c r="BT37" i="2"/>
  <c r="BT34" i="2" s="1"/>
  <c r="BT28" i="2" s="1"/>
  <c r="AW35" i="2"/>
  <c r="BE35" i="2"/>
  <c r="BM35" i="2"/>
  <c r="BU35" i="2"/>
  <c r="CC35" i="2"/>
  <c r="CK35" i="2"/>
  <c r="CS35" i="2"/>
  <c r="DB35" i="2"/>
  <c r="DK35" i="2"/>
  <c r="DT35" i="2"/>
  <c r="BA36" i="2"/>
  <c r="BA34" i="2" s="1"/>
  <c r="BJ36" i="2"/>
  <c r="BS36" i="2"/>
  <c r="BS34" i="2" s="1"/>
  <c r="CB36" i="2"/>
  <c r="CB34" i="2" s="1"/>
  <c r="CL36" i="2"/>
  <c r="CL34" i="2" s="1"/>
  <c r="CL28" i="2" s="1"/>
  <c r="CU36" i="2"/>
  <c r="DD36" i="2"/>
  <c r="BA39" i="2"/>
  <c r="BA38" i="2" s="1"/>
  <c r="BJ39" i="2"/>
  <c r="BS39" i="2"/>
  <c r="CB39" i="2"/>
  <c r="CK39" i="2"/>
  <c r="CT39" i="2"/>
  <c r="DD39" i="2"/>
  <c r="BE41" i="2"/>
  <c r="BN41" i="2"/>
  <c r="BX41" i="2"/>
  <c r="CG41" i="2"/>
  <c r="CG38" i="2" s="1"/>
  <c r="CP41" i="2"/>
  <c r="CY41" i="2"/>
  <c r="CY38" i="2" s="1"/>
  <c r="DH41" i="2"/>
  <c r="DQ41" i="2"/>
  <c r="DQ43" i="2"/>
  <c r="DI43" i="2"/>
  <c r="DA43" i="2"/>
  <c r="CS43" i="2"/>
  <c r="CK43" i="2"/>
  <c r="CC43" i="2"/>
  <c r="BU43" i="2"/>
  <c r="BM43" i="2"/>
  <c r="BE43" i="2"/>
  <c r="AW43" i="2"/>
  <c r="DU43" i="2"/>
  <c r="DM43" i="2"/>
  <c r="DE43" i="2"/>
  <c r="CW43" i="2"/>
  <c r="CO43" i="2"/>
  <c r="CG43" i="2"/>
  <c r="BY43" i="2"/>
  <c r="BQ43" i="2"/>
  <c r="BI43" i="2"/>
  <c r="BA43" i="2"/>
  <c r="DT43" i="2"/>
  <c r="DL43" i="2"/>
  <c r="DD43" i="2"/>
  <c r="CV43" i="2"/>
  <c r="CN43" i="2"/>
  <c r="CF43" i="2"/>
  <c r="BX43" i="2"/>
  <c r="BP43" i="2"/>
  <c r="BH43" i="2"/>
  <c r="AZ43" i="2"/>
  <c r="DN43" i="2"/>
  <c r="DN42" i="2" s="1"/>
  <c r="DN28" i="2" s="1"/>
  <c r="CZ43" i="2"/>
  <c r="CM43" i="2"/>
  <c r="CM42" i="2" s="1"/>
  <c r="CA43" i="2"/>
  <c r="CA42" i="2" s="1"/>
  <c r="BN43" i="2"/>
  <c r="BB43" i="2"/>
  <c r="BB42" i="2" s="1"/>
  <c r="BB28" i="2" s="1"/>
  <c r="DQ36" i="2"/>
  <c r="DI36" i="2"/>
  <c r="DA36" i="2"/>
  <c r="CS36" i="2"/>
  <c r="CK36" i="2"/>
  <c r="CC36" i="2"/>
  <c r="BU36" i="2"/>
  <c r="BM36" i="2"/>
  <c r="BE36" i="2"/>
  <c r="AW36" i="2"/>
  <c r="CC38" i="2"/>
  <c r="DS39" i="2"/>
  <c r="DK39" i="2"/>
  <c r="DC39" i="2"/>
  <c r="CU39" i="2"/>
  <c r="CM39" i="2"/>
  <c r="CE39" i="2"/>
  <c r="BW39" i="2"/>
  <c r="BO39" i="2"/>
  <c r="BG39" i="2"/>
  <c r="AY39" i="2"/>
  <c r="AW41" i="2"/>
  <c r="BF41" i="2"/>
  <c r="BP41" i="2"/>
  <c r="BP38" i="2" s="1"/>
  <c r="BY41" i="2"/>
  <c r="CH41" i="2"/>
  <c r="CH38" i="2" s="1"/>
  <c r="CQ41" i="2"/>
  <c r="CZ41" i="2"/>
  <c r="CZ38" i="2" s="1"/>
  <c r="DI41" i="2"/>
  <c r="DR41" i="2"/>
  <c r="DR38" i="2" s="1"/>
  <c r="AY35" i="2"/>
  <c r="BG35" i="2"/>
  <c r="BG34" i="2" s="1"/>
  <c r="BO35" i="2"/>
  <c r="BO34" i="2" s="1"/>
  <c r="BW35" i="2"/>
  <c r="CE35" i="2"/>
  <c r="CM35" i="2"/>
  <c r="CM34" i="2" s="1"/>
  <c r="CU35" i="2"/>
  <c r="CU34" i="2" s="1"/>
  <c r="DD35" i="2"/>
  <c r="DD34" i="2" s="1"/>
  <c r="BC36" i="2"/>
  <c r="BC34" i="2" s="1"/>
  <c r="BL36" i="2"/>
  <c r="BL34" i="2" s="1"/>
  <c r="BV36" i="2"/>
  <c r="BV34" i="2" s="1"/>
  <c r="BV28" i="2" s="1"/>
  <c r="CE36" i="2"/>
  <c r="CN36" i="2"/>
  <c r="CN34" i="2" s="1"/>
  <c r="CW36" i="2"/>
  <c r="CW34" i="2" s="1"/>
  <c r="DF36" i="2"/>
  <c r="DF34" i="2" s="1"/>
  <c r="DO36" i="2"/>
  <c r="DO34" i="2" s="1"/>
  <c r="BC39" i="2"/>
  <c r="BL39" i="2"/>
  <c r="BU39" i="2"/>
  <c r="CD39" i="2"/>
  <c r="CN39" i="2"/>
  <c r="CW39" i="2"/>
  <c r="DF39" i="2"/>
  <c r="DO39" i="2"/>
  <c r="AX41" i="2"/>
  <c r="BH41" i="2"/>
  <c r="BQ41" i="2"/>
  <c r="BZ41" i="2"/>
  <c r="CI41" i="2"/>
  <c r="CR41" i="2"/>
  <c r="DA41" i="2"/>
  <c r="DJ41" i="2"/>
  <c r="DT41" i="2"/>
  <c r="DQ35" i="2"/>
  <c r="DQ34" i="2" s="1"/>
  <c r="DI35" i="2"/>
  <c r="DI34" i="2" s="1"/>
  <c r="DA35" i="2"/>
  <c r="DA34" i="2" s="1"/>
  <c r="BD36" i="2"/>
  <c r="BD34" i="2" s="1"/>
  <c r="BD28" i="2" s="1"/>
  <c r="BN36" i="2"/>
  <c r="BN34" i="2" s="1"/>
  <c r="BW36" i="2"/>
  <c r="CF36" i="2"/>
  <c r="CF34" i="2" s="1"/>
  <c r="CO36" i="2"/>
  <c r="CO34" i="2" s="1"/>
  <c r="CX36" i="2"/>
  <c r="CX34" i="2" s="1"/>
  <c r="CX28" i="2" s="1"/>
  <c r="DG36" i="2"/>
  <c r="DG34" i="2" s="1"/>
  <c r="DG28" i="2" s="1"/>
  <c r="DP36" i="2"/>
  <c r="DP34" i="2" s="1"/>
  <c r="DP28" i="2" s="1"/>
  <c r="BD39" i="2"/>
  <c r="BD38" i="2" s="1"/>
  <c r="BM39" i="2"/>
  <c r="BM38" i="2" s="1"/>
  <c r="BV39" i="2"/>
  <c r="BV38" i="2" s="1"/>
  <c r="CF39" i="2"/>
  <c r="CF38" i="2" s="1"/>
  <c r="CO39" i="2"/>
  <c r="CO38" i="2" s="1"/>
  <c r="CX39" i="2"/>
  <c r="CX38" i="2" s="1"/>
  <c r="DG39" i="2"/>
  <c r="DG38" i="2" s="1"/>
  <c r="DP39" i="2"/>
  <c r="DP38" i="2" s="1"/>
  <c r="AZ41" i="2"/>
  <c r="BI41" i="2"/>
  <c r="BI38" i="2" s="1"/>
  <c r="BR41" i="2"/>
  <c r="CA41" i="2"/>
  <c r="CA38" i="2" s="1"/>
  <c r="CJ41" i="2"/>
  <c r="CS41" i="2"/>
  <c r="CS38" i="2" s="1"/>
  <c r="DB41" i="2"/>
  <c r="DL41" i="2"/>
  <c r="DL38" i="2" s="1"/>
  <c r="DU41" i="2"/>
  <c r="BG42" i="2"/>
  <c r="BE38" i="2"/>
  <c r="DQ38" i="2"/>
  <c r="BJ41" i="2"/>
  <c r="DV41" i="2" s="1"/>
  <c r="BS41" i="2"/>
  <c r="CB41" i="2"/>
  <c r="CK41" i="2"/>
  <c r="CT41" i="2"/>
  <c r="DD41" i="2"/>
  <c r="AW38" i="2"/>
  <c r="DI38" i="2"/>
  <c r="DS41" i="2"/>
  <c r="DK41" i="2"/>
  <c r="DC41" i="2"/>
  <c r="CU41" i="2"/>
  <c r="CM41" i="2"/>
  <c r="CE41" i="2"/>
  <c r="BW41" i="2"/>
  <c r="BO41" i="2"/>
  <c r="BG41" i="2"/>
  <c r="AY41" i="2"/>
  <c r="AY36" i="2"/>
  <c r="BH36" i="2"/>
  <c r="BH34" i="2" s="1"/>
  <c r="BQ36" i="2"/>
  <c r="BQ34" i="2" s="1"/>
  <c r="BZ36" i="2"/>
  <c r="BZ34" i="2" s="1"/>
  <c r="BZ28" i="2" s="1"/>
  <c r="CI36" i="2"/>
  <c r="CI34" i="2" s="1"/>
  <c r="CI28" i="2" s="1"/>
  <c r="CR36" i="2"/>
  <c r="CR34" i="2" s="1"/>
  <c r="CR28" i="2" s="1"/>
  <c r="DB36" i="2"/>
  <c r="DK36" i="2"/>
  <c r="DT36" i="2"/>
  <c r="AX39" i="2"/>
  <c r="AX38" i="2" s="1"/>
  <c r="BH39" i="2"/>
  <c r="BH38" i="2" s="1"/>
  <c r="BQ39" i="2"/>
  <c r="BQ38" i="2" s="1"/>
  <c r="BZ39" i="2"/>
  <c r="BZ38" i="2" s="1"/>
  <c r="CI39" i="2"/>
  <c r="CI38" i="2" s="1"/>
  <c r="CR39" i="2"/>
  <c r="CR38" i="2" s="1"/>
  <c r="DA39" i="2"/>
  <c r="DA38" i="2" s="1"/>
  <c r="DJ39" i="2"/>
  <c r="DJ38" i="2" s="1"/>
  <c r="DT39" i="2"/>
  <c r="DT38" i="2" s="1"/>
  <c r="BC41" i="2"/>
  <c r="BL41" i="2"/>
  <c r="BU41" i="2"/>
  <c r="CD41" i="2"/>
  <c r="CN41" i="2"/>
  <c r="CW41" i="2"/>
  <c r="DF41" i="2"/>
  <c r="DO41" i="2"/>
  <c r="DQ44" i="2"/>
  <c r="DI44" i="2"/>
  <c r="DA44" i="2"/>
  <c r="CS44" i="2"/>
  <c r="CK44" i="2"/>
  <c r="CC44" i="2"/>
  <c r="BU44" i="2"/>
  <c r="BM44" i="2"/>
  <c r="BE44" i="2"/>
  <c r="AW44" i="2"/>
  <c r="DP44" i="2"/>
  <c r="DP42" i="2" s="1"/>
  <c r="DH44" i="2"/>
  <c r="DH42" i="2" s="1"/>
  <c r="CZ44" i="2"/>
  <c r="CR44" i="2"/>
  <c r="CR42" i="2" s="1"/>
  <c r="CJ44" i="2"/>
  <c r="CJ42" i="2" s="1"/>
  <c r="CB44" i="2"/>
  <c r="CB42" i="2" s="1"/>
  <c r="BT44" i="2"/>
  <c r="BT42" i="2" s="1"/>
  <c r="BL44" i="2"/>
  <c r="BL42" i="2" s="1"/>
  <c r="BD44" i="2"/>
  <c r="BD42" i="2" s="1"/>
  <c r="DU44" i="2"/>
  <c r="DM44" i="2"/>
  <c r="DE44" i="2"/>
  <c r="CW44" i="2"/>
  <c r="CO44" i="2"/>
  <c r="CG44" i="2"/>
  <c r="BY44" i="2"/>
  <c r="BQ44" i="2"/>
  <c r="BI44" i="2"/>
  <c r="BA44" i="2"/>
  <c r="DT44" i="2"/>
  <c r="DL44" i="2"/>
  <c r="DD44" i="2"/>
  <c r="CV44" i="2"/>
  <c r="CN44" i="2"/>
  <c r="CF44" i="2"/>
  <c r="BX44" i="2"/>
  <c r="BP44" i="2"/>
  <c r="BH44" i="2"/>
  <c r="AZ44" i="2"/>
  <c r="DS44" i="2"/>
  <c r="DS42" i="2" s="1"/>
  <c r="BC53" i="2"/>
  <c r="DD49" i="2"/>
  <c r="DU63" i="2"/>
  <c r="DT63" i="2"/>
  <c r="BD63" i="2"/>
  <c r="DU73" i="2"/>
  <c r="DT73" i="2"/>
  <c r="BD73" i="2"/>
  <c r="DD104" i="2"/>
  <c r="DP49" i="2"/>
  <c r="BF49" i="2"/>
  <c r="BN44" i="2"/>
  <c r="CD44" i="2"/>
  <c r="CD42" i="2" s="1"/>
  <c r="CT44" i="2"/>
  <c r="CT42" i="2" s="1"/>
  <c r="DJ44" i="2"/>
  <c r="DJ42" i="2" s="1"/>
  <c r="CM49" i="2"/>
  <c r="DC53" i="2"/>
  <c r="DU56" i="2"/>
  <c r="DT56" i="2"/>
  <c r="BD56" i="2"/>
  <c r="DU66" i="2"/>
  <c r="DT66" i="2"/>
  <c r="BD66" i="2"/>
  <c r="DU76" i="2"/>
  <c r="DT76" i="2"/>
  <c r="BD76" i="2"/>
  <c r="CM98" i="2"/>
  <c r="CY49" i="2"/>
  <c r="DE49" i="2"/>
  <c r="BV92" i="2"/>
  <c r="BV49" i="2" s="1"/>
  <c r="CH49" i="2"/>
  <c r="CP49" i="2"/>
  <c r="DL49" i="2"/>
  <c r="BA53" i="2"/>
  <c r="DU59" i="2"/>
  <c r="DT59" i="2"/>
  <c r="BD59" i="2"/>
  <c r="DU69" i="2"/>
  <c r="DT69" i="2"/>
  <c r="BD69" i="2"/>
  <c r="DU79" i="2"/>
  <c r="DT79" i="2"/>
  <c r="BD79" i="2"/>
  <c r="BE88" i="2"/>
  <c r="BE49" i="2" s="1"/>
  <c r="BQ49" i="2"/>
  <c r="CN49" i="2"/>
  <c r="BH49" i="2"/>
  <c r="CD49" i="2"/>
  <c r="AZ53" i="2"/>
  <c r="DU60" i="2"/>
  <c r="DU13" i="2" s="1"/>
  <c r="DT60" i="2"/>
  <c r="DT13" i="2" s="1"/>
  <c r="BD60" i="2"/>
  <c r="BD13" i="2" s="1"/>
  <c r="DU72" i="2"/>
  <c r="DT72" i="2"/>
  <c r="BD72" i="2"/>
  <c r="DU82" i="2"/>
  <c r="DT82" i="2"/>
  <c r="BD82" i="2"/>
  <c r="DU95" i="2"/>
  <c r="DT95" i="2"/>
  <c r="BD95" i="2"/>
  <c r="DU110" i="2"/>
  <c r="DT110" i="2"/>
  <c r="BD110" i="2"/>
  <c r="DU116" i="2"/>
  <c r="DT116" i="2"/>
  <c r="BD116" i="2"/>
  <c r="DU120" i="2"/>
  <c r="DT120" i="2"/>
  <c r="BD120" i="2"/>
  <c r="DU124" i="2"/>
  <c r="DT124" i="2"/>
  <c r="BD124" i="2"/>
  <c r="DU88" i="2"/>
  <c r="DT88" i="2"/>
  <c r="BD88" i="2"/>
  <c r="DU101" i="2"/>
  <c r="DT101" i="2"/>
  <c r="BD101" i="2"/>
  <c r="DU92" i="2"/>
  <c r="DT92" i="2"/>
  <c r="BD92" i="2"/>
  <c r="DU85" i="2"/>
  <c r="DT85" i="2"/>
  <c r="BD85" i="2"/>
  <c r="DU107" i="2"/>
  <c r="DT107" i="2"/>
  <c r="BD107" i="2"/>
  <c r="DU113" i="2"/>
  <c r="DT113" i="2"/>
  <c r="BD113" i="2"/>
  <c r="DU117" i="2"/>
  <c r="DT117" i="2"/>
  <c r="BD117" i="2"/>
  <c r="DU121" i="2"/>
  <c r="DT121" i="2"/>
  <c r="BD121" i="2"/>
  <c r="DU125" i="2"/>
  <c r="DT125" i="2"/>
  <c r="BD125" i="2"/>
  <c r="DU98" i="2"/>
  <c r="DT98" i="2"/>
  <c r="BD98" i="2"/>
  <c r="DU91" i="2"/>
  <c r="DT91" i="2"/>
  <c r="BD91" i="2"/>
  <c r="CP28" i="2" l="1"/>
  <c r="CH28" i="2"/>
  <c r="BR28" i="2"/>
  <c r="CY28" i="2"/>
  <c r="CQ28" i="2"/>
  <c r="CO28" i="2"/>
  <c r="BC28" i="2"/>
  <c r="BA28" i="2"/>
  <c r="BW10" i="2"/>
  <c r="CF28" i="2"/>
  <c r="DR28" i="2"/>
  <c r="BF28" i="2"/>
  <c r="DS28" i="2"/>
  <c r="DC28" i="2"/>
  <c r="BH28" i="2"/>
  <c r="CB28" i="2"/>
  <c r="DJ28" i="2"/>
  <c r="DN10" i="2"/>
  <c r="DQ28" i="2"/>
  <c r="BL38" i="2"/>
  <c r="BL28" i="2" s="1"/>
  <c r="CE38" i="2"/>
  <c r="BH42" i="2"/>
  <c r="DT42" i="2"/>
  <c r="DE42" i="2"/>
  <c r="DE28" i="2" s="1"/>
  <c r="CK42" i="2"/>
  <c r="CB38" i="2"/>
  <c r="CC34" i="2"/>
  <c r="CC28" i="2" s="1"/>
  <c r="CU24" i="2"/>
  <c r="CU10" i="2" s="1"/>
  <c r="BT11" i="2"/>
  <c r="BT10" i="2" s="1"/>
  <c r="DQ11" i="2"/>
  <c r="DQ10" i="2" s="1"/>
  <c r="DB10" i="2"/>
  <c r="CP10" i="2"/>
  <c r="BU53" i="2"/>
  <c r="AZ49" i="2"/>
  <c r="AZ12" i="2"/>
  <c r="AZ11" i="2" s="1"/>
  <c r="AZ10" i="2" s="1"/>
  <c r="CL53" i="2"/>
  <c r="BA12" i="2"/>
  <c r="BA11" i="2" s="1"/>
  <c r="BA10" i="2" s="1"/>
  <c r="BB98" i="2"/>
  <c r="CM12" i="2"/>
  <c r="CM11" i="2" s="1"/>
  <c r="CM10" i="2" s="1"/>
  <c r="BC38" i="2"/>
  <c r="AY34" i="2"/>
  <c r="AY28" i="2" s="1"/>
  <c r="CM38" i="2"/>
  <c r="CM28" i="2" s="1"/>
  <c r="BP42" i="2"/>
  <c r="BP28" i="2" s="1"/>
  <c r="BA42" i="2"/>
  <c r="DM42" i="2"/>
  <c r="DM28" i="2" s="1"/>
  <c r="CS42" i="2"/>
  <c r="BS38" i="2"/>
  <c r="BS28" i="2" s="1"/>
  <c r="DV36" i="2"/>
  <c r="BJ34" i="2"/>
  <c r="BU34" i="2"/>
  <c r="BW24" i="2"/>
  <c r="BI10" i="2"/>
  <c r="BM11" i="2"/>
  <c r="BM10" i="2" s="1"/>
  <c r="AX10" i="2"/>
  <c r="DJ10" i="2"/>
  <c r="DO38" i="2"/>
  <c r="DO28" i="2" s="1"/>
  <c r="CU38" i="2"/>
  <c r="BN42" i="2"/>
  <c r="BX42" i="2"/>
  <c r="BX28" i="2" s="1"/>
  <c r="BI42" i="2"/>
  <c r="BI28" i="2" s="1"/>
  <c r="DU42" i="2"/>
  <c r="DU28" i="2" s="1"/>
  <c r="DA42" i="2"/>
  <c r="BJ38" i="2"/>
  <c r="DV38" i="2" s="1"/>
  <c r="DV39" i="2"/>
  <c r="BM34" i="2"/>
  <c r="BM28" i="2" s="1"/>
  <c r="BY10" i="2"/>
  <c r="CG10" i="2"/>
  <c r="CJ11" i="2"/>
  <c r="CJ10" i="2" s="1"/>
  <c r="DR10" i="2"/>
  <c r="CN10" i="2"/>
  <c r="BJ11" i="2"/>
  <c r="DV15" i="2"/>
  <c r="AZ88" i="2"/>
  <c r="BU88" i="2" s="1"/>
  <c r="BE12" i="2"/>
  <c r="BE11" i="2" s="1"/>
  <c r="BE10" i="2" s="1"/>
  <c r="DF38" i="2"/>
  <c r="DF28" i="2" s="1"/>
  <c r="CU28" i="2"/>
  <c r="DC38" i="2"/>
  <c r="CF42" i="2"/>
  <c r="BQ42" i="2"/>
  <c r="BQ28" i="2" s="1"/>
  <c r="AW42" i="2"/>
  <c r="DI42" i="2"/>
  <c r="DT34" i="2"/>
  <c r="DT28" i="2" s="1"/>
  <c r="BE34" i="2"/>
  <c r="BE28" i="2" s="1"/>
  <c r="BN38" i="2"/>
  <c r="BN28" i="2" s="1"/>
  <c r="BO24" i="2"/>
  <c r="BO10" i="2" s="1"/>
  <c r="BZ20" i="2"/>
  <c r="BZ10" i="2" s="1"/>
  <c r="DM10" i="2"/>
  <c r="CW10" i="2"/>
  <c r="DL10" i="2"/>
  <c r="CR11" i="2"/>
  <c r="CR10" i="2" s="1"/>
  <c r="CC11" i="2"/>
  <c r="CC10" i="2" s="1"/>
  <c r="AY10" i="2"/>
  <c r="DK10" i="2"/>
  <c r="BC104" i="2"/>
  <c r="DD12" i="2"/>
  <c r="DD11" i="2" s="1"/>
  <c r="DD10" i="2" s="1"/>
  <c r="DU53" i="2"/>
  <c r="DT53" i="2"/>
  <c r="BD53" i="2"/>
  <c r="BC49" i="2"/>
  <c r="BC12" i="2"/>
  <c r="BC11" i="2" s="1"/>
  <c r="BC10" i="2" s="1"/>
  <c r="CW38" i="2"/>
  <c r="CW28" i="2" s="1"/>
  <c r="AY38" i="2"/>
  <c r="DK38" i="2"/>
  <c r="CN42" i="2"/>
  <c r="CN28" i="2" s="1"/>
  <c r="BY42" i="2"/>
  <c r="BY28" i="2" s="1"/>
  <c r="BE42" i="2"/>
  <c r="DQ42" i="2"/>
  <c r="DK34" i="2"/>
  <c r="AW34" i="2"/>
  <c r="AW28" i="2" s="1"/>
  <c r="CA28" i="2"/>
  <c r="BJ16" i="2"/>
  <c r="DV16" i="2" s="1"/>
  <c r="CZ11" i="2"/>
  <c r="CZ10" i="2" s="1"/>
  <c r="CK11" i="2"/>
  <c r="CK10" i="2" s="1"/>
  <c r="DS10" i="2"/>
  <c r="CN38" i="2"/>
  <c r="CE34" i="2"/>
  <c r="CE28" i="2" s="1"/>
  <c r="BG38" i="2"/>
  <c r="BG28" i="2" s="1"/>
  <c r="DS38" i="2"/>
  <c r="CZ42" i="2"/>
  <c r="CZ28" i="2" s="1"/>
  <c r="CV42" i="2"/>
  <c r="CV28" i="2" s="1"/>
  <c r="CG42" i="2"/>
  <c r="CG28" i="2" s="1"/>
  <c r="BM42" i="2"/>
  <c r="DD38" i="2"/>
  <c r="DB34" i="2"/>
  <c r="DB28" i="2" s="1"/>
  <c r="CY10" i="2"/>
  <c r="CX10" i="2"/>
  <c r="DH11" i="2"/>
  <c r="DH10" i="2" s="1"/>
  <c r="CS11" i="2"/>
  <c r="CS10" i="2" s="1"/>
  <c r="CD10" i="2"/>
  <c r="DG10" i="2"/>
  <c r="BA92" i="2"/>
  <c r="CL92" i="2" s="1"/>
  <c r="BV12" i="2"/>
  <c r="BV11" i="2" s="1"/>
  <c r="BV10" i="2" s="1"/>
  <c r="DA28" i="2"/>
  <c r="CD38" i="2"/>
  <c r="CD28" i="2" s="1"/>
  <c r="BW34" i="2"/>
  <c r="BW28" i="2" s="1"/>
  <c r="BO38" i="2"/>
  <c r="BO28" i="2" s="1"/>
  <c r="DD42" i="2"/>
  <c r="DD28" i="2" s="1"/>
  <c r="CO42" i="2"/>
  <c r="BU42" i="2"/>
  <c r="CT38" i="2"/>
  <c r="CT28" i="2" s="1"/>
  <c r="CS34" i="2"/>
  <c r="CS28" i="2" s="1"/>
  <c r="DC24" i="2"/>
  <c r="CI10" i="2"/>
  <c r="CH10" i="2"/>
  <c r="DP11" i="2"/>
  <c r="DP10" i="2" s="1"/>
  <c r="DA11" i="2"/>
  <c r="DA10" i="2" s="1"/>
  <c r="BH10" i="2"/>
  <c r="DI28" i="2"/>
  <c r="BU38" i="2"/>
  <c r="BW38" i="2"/>
  <c r="AZ42" i="2"/>
  <c r="AZ28" i="2" s="1"/>
  <c r="DL42" i="2"/>
  <c r="DL28" i="2" s="1"/>
  <c r="CW42" i="2"/>
  <c r="CC42" i="2"/>
  <c r="CK38" i="2"/>
  <c r="CK34" i="2"/>
  <c r="CK28" i="2" s="1"/>
  <c r="DV21" i="2"/>
  <c r="BJ20" i="2"/>
  <c r="DV20" i="2" s="1"/>
  <c r="BS10" i="2"/>
  <c r="BR10" i="2"/>
  <c r="BL11" i="2"/>
  <c r="BL10" i="2" s="1"/>
  <c r="AW11" i="2"/>
  <c r="AW10" i="2" s="1"/>
  <c r="DI11" i="2"/>
  <c r="DI10" i="2" s="1"/>
  <c r="CT10" i="2"/>
  <c r="CE10" i="2"/>
  <c r="CA10" i="2"/>
  <c r="DE10" i="2"/>
  <c r="DK28" i="2" l="1"/>
  <c r="BU28" i="2"/>
  <c r="DV34" i="2"/>
  <c r="BJ28" i="2"/>
  <c r="DV28" i="2" s="1"/>
  <c r="BD12" i="2"/>
  <c r="BD11" i="2" s="1"/>
  <c r="BD10" i="2" s="1"/>
  <c r="BU49" i="2"/>
  <c r="BU12" i="2"/>
  <c r="BU11" i="2" s="1"/>
  <c r="BU10" i="2" s="1"/>
  <c r="DU12" i="2"/>
  <c r="DU11" i="2" s="1"/>
  <c r="DU10" i="2" s="1"/>
  <c r="DC98" i="2"/>
  <c r="BB12" i="2"/>
  <c r="BB11" i="2" s="1"/>
  <c r="BB10" i="2" s="1"/>
  <c r="BB49" i="2"/>
  <c r="DU104" i="2"/>
  <c r="DT104" i="2"/>
  <c r="BD104" i="2"/>
  <c r="BD49" i="2" s="1"/>
  <c r="BA49" i="2"/>
  <c r="DT49" i="2"/>
  <c r="DT12" i="2"/>
  <c r="DT11" i="2" s="1"/>
  <c r="DT10" i="2" s="1"/>
  <c r="CL49" i="2"/>
  <c r="CL12" i="2"/>
  <c r="CL11" i="2" s="1"/>
  <c r="CL10" i="2" s="1"/>
  <c r="BJ10" i="2"/>
  <c r="DV10" i="2" s="1"/>
  <c r="DV11" i="2"/>
  <c r="DC12" i="2" l="1"/>
  <c r="DC11" i="2" s="1"/>
  <c r="DC10" i="2" s="1"/>
  <c r="DC49" i="2"/>
</calcChain>
</file>

<file path=xl/comments1.xml><?xml version="1.0" encoding="utf-8"?>
<comments xmlns="http://schemas.openxmlformats.org/spreadsheetml/2006/main">
  <authors>
    <author>Автор</author>
  </authors>
  <commentList>
    <comment ref="R7" authorId="0" shapeId="0">
      <text>
        <r>
          <rPr>
            <sz val="9"/>
            <color indexed="81"/>
            <rFont val="Tahoma"/>
            <family val="2"/>
            <charset val="204"/>
          </rPr>
          <t>Нарастающим итогом за 
предыдущие периоды</t>
        </r>
      </text>
    </comment>
    <comment ref="AN12" authorId="0" shapeId="0">
      <text>
        <r>
          <rPr>
            <sz val="9"/>
            <color indexed="81"/>
            <rFont val="Tahoma"/>
            <family val="2"/>
            <charset val="204"/>
          </rPr>
          <t>расходы на капитальные вложения (инвестиции)</t>
        </r>
      </text>
    </comment>
    <comment ref="AN30" authorId="0" shapeId="0">
      <text>
        <r>
          <rPr>
            <sz val="9"/>
            <color indexed="81"/>
            <rFont val="Tahoma"/>
            <family val="2"/>
            <charset val="204"/>
          </rPr>
          <t>расходы на капитальные вложения (инвестиции)</t>
        </r>
      </text>
    </comment>
    <comment ref="R47" authorId="0" shapeId="0">
      <text>
        <r>
          <rPr>
            <sz val="9"/>
            <color indexed="81"/>
            <rFont val="Tahoma"/>
            <family val="2"/>
            <charset val="204"/>
          </rPr>
          <t>Нарастающим итогом за 
предыдущие периоды</t>
        </r>
      </text>
    </comment>
  </commentList>
</comments>
</file>

<file path=xl/sharedStrings.xml><?xml version="1.0" encoding="utf-8"?>
<sst xmlns="http://schemas.openxmlformats.org/spreadsheetml/2006/main" count="995" uniqueCount="285">
  <si>
    <t>Субъект РФ</t>
  </si>
  <si>
    <t>Кемеровская область</t>
  </si>
  <si>
    <t>Период регулирования</t>
  </si>
  <si>
    <t>Год</t>
  </si>
  <si>
    <t>По состоянию на</t>
  </si>
  <si>
    <t>1 января 2023 года</t>
  </si>
  <si>
    <t>За</t>
  </si>
  <si>
    <t>Наименование ИП</t>
  </si>
  <si>
    <t>Инвестиционная программа № 447 от 28.10.2021 ООО "ЭнергоТранзит" в сфере теплоснабжения по модернизации и развитию имущественного комплекса, на территории городского округа Новокузнецк на 2022-2026 годы</t>
  </si>
  <si>
    <t>Наименование организации</t>
  </si>
  <si>
    <t>ООО "Энерготранзит"</t>
  </si>
  <si>
    <t>ИНН</t>
  </si>
  <si>
    <t>5406603432</t>
  </si>
  <si>
    <t>КПП</t>
  </si>
  <si>
    <t>421701001</t>
  </si>
  <si>
    <t>Наименование (описание) обособленного подразделения</t>
  </si>
  <si>
    <t>Не определено</t>
  </si>
  <si>
    <t>Организационно-правовая форма</t>
  </si>
  <si>
    <t>1 23 00 | Общества с ограниченной ответственностью</t>
  </si>
  <si>
    <t>Вид деятельности</t>
  </si>
  <si>
    <t>Комбинированное производство, более 25 МВт :: Передача :: Сбыт</t>
  </si>
  <si>
    <t>ИП утверждена с НДС</t>
  </si>
  <si>
    <t>нет</t>
  </si>
  <si>
    <t>Показатели качества и надежности</t>
  </si>
  <si>
    <t>по организации</t>
  </si>
  <si>
    <t/>
  </si>
  <si>
    <t>Мероприятия по концессионному соглашению</t>
  </si>
  <si>
    <t>ИП не содержит мероприятия, реализуемые в рамках КС</t>
  </si>
  <si>
    <t>Корректировка НВВ в связи с неисполнением ИП</t>
  </si>
  <si>
    <t>Дата начала ИП</t>
  </si>
  <si>
    <t>01.01.2022</t>
  </si>
  <si>
    <t>Дата окончания ИП</t>
  </si>
  <si>
    <t>31.12.2026</t>
  </si>
  <si>
    <t>Период реализации ИП</t>
  </si>
  <si>
    <t>Наименование решения</t>
  </si>
  <si>
    <t>котельных на 2022-2026 годы</t>
  </si>
  <si>
    <t>Тип решения</t>
  </si>
  <si>
    <t>постановление</t>
  </si>
  <si>
    <t>Номер решения</t>
  </si>
  <si>
    <t>447</t>
  </si>
  <si>
    <t>Дата решения</t>
  </si>
  <si>
    <t>28.10.2021</t>
  </si>
  <si>
    <t>Ссылка на обосновывающие материалы</t>
  </si>
  <si>
    <t>https://portal.eias.ru/Portal/DownloadPage.aspx?type=12&amp;guid=95321052-7902-4f5e-af60-2f767680f4a2</t>
  </si>
  <si>
    <t>Ссылка на обосновывающие материалы, подтверждающие выполнение мероприятий за отчетный период</t>
  </si>
  <si>
    <t>https://portal.eias.ru/Portal/DownloadPage.aspx?type=12&amp;guid=95321052-7902-4f5e-af60-2f767680f4a3</t>
  </si>
  <si>
    <t>Адрес регулируемой организации</t>
  </si>
  <si>
    <t>Юридический адрес</t>
  </si>
  <si>
    <t>654006, ОБЛ Кемеровская, Г Новокузнецк, УЛ ОРДЖОНИКИДЗЕ, д. ДОМ12, кв. ОФИС 7</t>
  </si>
  <si>
    <t>Почтовый адрес</t>
  </si>
  <si>
    <t>Ответственный за предоставление информации
 (от регулируемой организации)</t>
  </si>
  <si>
    <t>Фамилия, имя, отчество</t>
  </si>
  <si>
    <t>Красовская Юлия Александровна</t>
  </si>
  <si>
    <t>Должность</t>
  </si>
  <si>
    <t>начальник отдела инвестиций</t>
  </si>
  <si>
    <t>Контактный телефон</t>
  </si>
  <si>
    <t>30992391</t>
  </si>
  <si>
    <t>e-mail</t>
  </si>
  <si>
    <t>krasovskaya_ua.fin@nk-energy.ru</t>
  </si>
  <si>
    <t>5 лет</t>
  </si>
  <si>
    <t>L1</t>
  </si>
  <si>
    <t>L.FULL.FACT</t>
  </si>
  <si>
    <t>L2</t>
  </si>
  <si>
    <t>L.LEFT.TO.FINANCE</t>
  </si>
  <si>
    <t>L3.1</t>
  </si>
  <si>
    <t>L3.1.1</t>
  </si>
  <si>
    <t>L3.1.2</t>
  </si>
  <si>
    <t>L3.1.3</t>
  </si>
  <si>
    <t>L.M1.1</t>
  </si>
  <si>
    <t>L.M1.1.1</t>
  </si>
  <si>
    <t>L.M1.1.2</t>
  </si>
  <si>
    <t>L.M1.1.3</t>
  </si>
  <si>
    <t>L.M2.1</t>
  </si>
  <si>
    <t>L.M2.1.1</t>
  </si>
  <si>
    <t>L.M2.1.2</t>
  </si>
  <si>
    <t>L.M2.1.3</t>
  </si>
  <si>
    <t>L.M3.1</t>
  </si>
  <si>
    <t>L.M3.1.1</t>
  </si>
  <si>
    <t>L.M3.1.2</t>
  </si>
  <si>
    <t>L.M3.1.3</t>
  </si>
  <si>
    <t>L3.2</t>
  </si>
  <si>
    <t>L3.2.1</t>
  </si>
  <si>
    <t>L3.2.2</t>
  </si>
  <si>
    <t>L3.2.3</t>
  </si>
  <si>
    <t>L.M4.1</t>
  </si>
  <si>
    <t>L.M4.1.1</t>
  </si>
  <si>
    <t>L.M4.1.2</t>
  </si>
  <si>
    <t>L.M4.1.3</t>
  </si>
  <si>
    <t>L.M5.1</t>
  </si>
  <si>
    <t>L.M5.1.1</t>
  </si>
  <si>
    <t>L.M5.1.2</t>
  </si>
  <si>
    <t>L.M5.1.3</t>
  </si>
  <si>
    <t>L.M6.1</t>
  </si>
  <si>
    <t>L.M6.1.1</t>
  </si>
  <si>
    <t>L.M6.1.2</t>
  </si>
  <si>
    <t>L.M6.1.3</t>
  </si>
  <si>
    <t>L3.3</t>
  </si>
  <si>
    <t>L3.3.1</t>
  </si>
  <si>
    <t>L3.3.2</t>
  </si>
  <si>
    <t>L3.3.3</t>
  </si>
  <si>
    <t>L.M7.1</t>
  </si>
  <si>
    <t>L.M7.1.1</t>
  </si>
  <si>
    <t>L.M7.1.2</t>
  </si>
  <si>
    <t>L.M7.1.3</t>
  </si>
  <si>
    <t>L.M8.1</t>
  </si>
  <si>
    <t>L.M8.1.1</t>
  </si>
  <si>
    <t>L.M8.1.2</t>
  </si>
  <si>
    <t>L.M8.1.3</t>
  </si>
  <si>
    <t>L.M9.1</t>
  </si>
  <si>
    <t>L.M9.1.1</t>
  </si>
  <si>
    <t>L.M9.1.2</t>
  </si>
  <si>
    <t>L.M9.1.3</t>
  </si>
  <si>
    <t>L3.4</t>
  </si>
  <si>
    <t>L3.4.1</t>
  </si>
  <si>
    <t>L3.4.2</t>
  </si>
  <si>
    <t>L3.4.3</t>
  </si>
  <si>
    <t>L.M10.1</t>
  </si>
  <si>
    <t>L.M10.1.1</t>
  </si>
  <si>
    <t>L.M10.1.2</t>
  </si>
  <si>
    <t>L.M10.1.3</t>
  </si>
  <si>
    <t>L.M11.1</t>
  </si>
  <si>
    <t>L.M11.1.1</t>
  </si>
  <si>
    <t>L.M11.1.2</t>
  </si>
  <si>
    <t>L.M11.1.3</t>
  </si>
  <si>
    <t>L.M12.1</t>
  </si>
  <si>
    <t>L.M12.1.1</t>
  </si>
  <si>
    <t>L.M12.1.2</t>
  </si>
  <si>
    <t>L.M12.1.3</t>
  </si>
  <si>
    <t>L4</t>
  </si>
  <si>
    <t>I квартал</t>
  </si>
  <si>
    <t>I полугодие</t>
  </si>
  <si>
    <t>9 месяцев</t>
  </si>
  <si>
    <t>год</t>
  </si>
  <si>
    <r>
      <t xml:space="preserve">Отклонения </t>
    </r>
    <r>
      <rPr>
        <vertAlign val="superscript"/>
        <sz val="9"/>
        <rFont val="Tahoma"/>
        <family val="2"/>
        <charset val="204"/>
      </rPr>
      <t>2</t>
    </r>
  </si>
  <si>
    <t>Всего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</si>
  <si>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</si>
  <si>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</si>
  <si>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</si>
  <si>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</si>
  <si>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</si>
  <si>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</si>
  <si>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</si>
  <si>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</si>
  <si>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</si>
  <si>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</si>
  <si>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</si>
  <si>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</si>
  <si>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 п/п</t>
  </si>
  <si>
    <t>Группа, к которой относятся мероприятия инвестиционной программы</t>
  </si>
  <si>
    <t>Подгруппа, к которой относятся мероприятия инвестиционной программы</t>
  </si>
  <si>
    <t>Капитальные вложения по этапу процесса теплоснабжения</t>
  </si>
  <si>
    <t>Наименование строек</t>
  </si>
  <si>
    <t>Территория оказания услуг</t>
  </si>
  <si>
    <t>Период реализации согласно ИП, лет</t>
  </si>
  <si>
    <t>Плановый год ввода в эксплуатацию / выполнения мероприятия</t>
  </si>
  <si>
    <t>Фактическая дата ввода в эксплуатацию / выполнения мероприятия</t>
  </si>
  <si>
    <t>Стадия выполнения, %</t>
  </si>
  <si>
    <t>Ссылка на обосновывающие материалы (акты выполненных работ, если факт положительный)</t>
  </si>
  <si>
    <t>№ объекта</t>
  </si>
  <si>
    <t>Объект инфраструктуры ТЭ</t>
  </si>
  <si>
    <t>Наименование объекта</t>
  </si>
  <si>
    <t>Тип объекта</t>
  </si>
  <si>
    <t>Адрес объекта</t>
  </si>
  <si>
    <t>№ источника</t>
  </si>
  <si>
    <t>Источник финансирования</t>
  </si>
  <si>
    <t>В рамках концессионного соглашения</t>
  </si>
  <si>
    <t>Наименование концессионного соглашения</t>
  </si>
  <si>
    <t>Дата начала</t>
  </si>
  <si>
    <t>Дата окончания</t>
  </si>
  <si>
    <t>Наименование решения по КС</t>
  </si>
  <si>
    <t>Тип решения по КС</t>
  </si>
  <si>
    <t>№ решения по КС</t>
  </si>
  <si>
    <t>Дата принятия решения по КС</t>
  </si>
  <si>
    <r>
      <t xml:space="preserve">Всего утверждено на весь период реализации ИП (полная стоимость) </t>
    </r>
    <r>
      <rPr>
        <vertAlign val="superscript"/>
        <sz val="9"/>
        <rFont val="Tahoma"/>
        <family val="2"/>
        <charset val="204"/>
      </rPr>
      <t>1</t>
    </r>
  </si>
  <si>
    <t>Муниципальный район</t>
  </si>
  <si>
    <t>Муниципальное образование</t>
  </si>
  <si>
    <t>ОКТМО</t>
  </si>
  <si>
    <t>Тип муниципального образования</t>
  </si>
  <si>
    <t>Численность населения</t>
  </si>
  <si>
    <t>месяц</t>
  </si>
  <si>
    <t>план</t>
  </si>
  <si>
    <t>факт</t>
  </si>
  <si>
    <t>Населенный пункт</t>
  </si>
  <si>
    <t>улица, проезд, проспект, переулок, и т.п.</t>
  </si>
  <si>
    <t>дом, корпус, строение</t>
  </si>
  <si>
    <t>%</t>
  </si>
  <si>
    <t>Всего в рамках ИП</t>
  </si>
  <si>
    <t>Собственные средства</t>
  </si>
  <si>
    <t>1.1</t>
  </si>
  <si>
    <t>Прибыль направляемая на инвестиции</t>
  </si>
  <si>
    <t>1.2</t>
  </si>
  <si>
    <t>Амортизационные отчисления</t>
  </si>
  <si>
    <t>1.3</t>
  </si>
  <si>
    <t>Прочие собственные средства</t>
  </si>
  <si>
    <t>1.4</t>
  </si>
  <si>
    <t>За счет платы за технологическое присоединение</t>
  </si>
  <si>
    <t>2</t>
  </si>
  <si>
    <t>Привлеченные средства</t>
  </si>
  <si>
    <t>2.1</t>
  </si>
  <si>
    <t>Кредиты</t>
  </si>
  <si>
    <t>2.2</t>
  </si>
  <si>
    <t>Займы</t>
  </si>
  <si>
    <t>2.3</t>
  </si>
  <si>
    <t>Прочие привлеченные средства</t>
  </si>
  <si>
    <t>3</t>
  </si>
  <si>
    <t>Бюджетное финансирование</t>
  </si>
  <si>
    <t>3.1</t>
  </si>
  <si>
    <t>Федеральный бюджет</t>
  </si>
  <si>
    <t>3.2</t>
  </si>
  <si>
    <t>Бюджет субъекта РФ</t>
  </si>
  <si>
    <t>3.3</t>
  </si>
  <si>
    <t>Бюджет муниципального образования</t>
  </si>
  <si>
    <t>4</t>
  </si>
  <si>
    <t>Прочие источники финансирования</t>
  </si>
  <si>
    <t>4.1</t>
  </si>
  <si>
    <t>Лизинг</t>
  </si>
  <si>
    <t>4.2</t>
  </si>
  <si>
    <t>Прочие</t>
  </si>
  <si>
    <t>Всего в рамках КС</t>
  </si>
  <si>
    <r>
      <t xml:space="preserve">Осталось профинансировать всего по результатам отчетного периода </t>
    </r>
    <r>
      <rPr>
        <vertAlign val="superscript"/>
        <sz val="9"/>
        <rFont val="Tahoma"/>
        <family val="2"/>
        <charset val="204"/>
      </rPr>
      <t>3</t>
    </r>
  </si>
  <si>
    <r>
      <t xml:space="preserve">Отклонения </t>
    </r>
    <r>
      <rPr>
        <vertAlign val="superscript"/>
        <sz val="9"/>
        <rFont val="Tahoma"/>
        <family val="2"/>
        <charset val="204"/>
      </rPr>
      <t>2</t>
    </r>
    <r>
      <rPr>
        <sz val="11"/>
        <color theme="1"/>
        <rFont val="Calibri"/>
        <family val="2"/>
        <scheme val="minor"/>
      </rPr>
      <t>, из них за счет:</t>
    </r>
  </si>
  <si>
    <t>Причины отклонений</t>
  </si>
  <si>
    <t>уточнения стоимости по результатам утвержденной проектно-сметной документации</t>
  </si>
  <si>
    <t>уточнения стоимости по результатам конкурсов, заключенных договоров (закупочных процедур)</t>
  </si>
  <si>
    <t>Прочее (наименование)</t>
  </si>
  <si>
    <t>Прочее, тыс.руб.</t>
  </si>
  <si>
    <t>Ссылка на обосновывающие материалы
(факт больше плана)</t>
  </si>
  <si>
    <t>Реконструкция или модернизация существующих объектов теплоснабжения в целях снижения уровня износа существующих объектов теплоснабжения</t>
  </si>
  <si>
    <t>реконструкция или модернизация существующих тепловых сетей</t>
  </si>
  <si>
    <t>Прочие объекты и мероприятия, относимые к регулируемому виду деятельности</t>
  </si>
  <si>
    <t>Реконструкция тепловой сети                  ТК-28/38  - ТК-37 - ТК-36</t>
  </si>
  <si>
    <t>город Новокузнецк</t>
  </si>
  <si>
    <t>32731000</t>
  </si>
  <si>
    <t>декабрь</t>
  </si>
  <si>
    <t>2022</t>
  </si>
  <si>
    <t>да</t>
  </si>
  <si>
    <t>Куйбышевская центральная котельная</t>
  </si>
  <si>
    <t>ТИ с сетями</t>
  </si>
  <si>
    <t>г Новокузнецк</t>
  </si>
  <si>
    <t>32731000001</t>
  </si>
  <si>
    <t>Стволовая</t>
  </si>
  <si>
    <t>9</t>
  </si>
  <si>
    <t>1</t>
  </si>
  <si>
    <t>-</t>
  </si>
  <si>
    <t>Реконструкция тепловой сети                             ТК-24 - ТК-25  - ТК-26  - ТК-27 -                    ТК-28/38</t>
  </si>
  <si>
    <t>Реконструкция тепловой сети                                 ТК-20  - ТК-21 - ТК-22 - ТК-23 - ТК-24</t>
  </si>
  <si>
    <t>Реконструкция тепловой сети                        ТК-41 - ТК-40 - ТК-39 - ТК-28/38</t>
  </si>
  <si>
    <t>Реконструкция тепловой сети врезка Т2  - врезка Т3 - врезка Т4 - ТК-3 - врезка Т5 - врезка Т6 - врезка Т7 - врезка Т8 - ТК-4 - ТК-5`- ТК-7 - СК - ТК-8с - ТК-8 - ТК-9</t>
  </si>
  <si>
    <t>реконструкция или модернизация существующих объектов теплоснабжения за исключением тепловых сетей</t>
  </si>
  <si>
    <t>Реконструкция  топочного устройства котла  №3 (тип КВТС 20-150) Абашевской районной котельной.</t>
  </si>
  <si>
    <t>https://portal.eias.ru/Portal/DownloadPage.aspx?type=12&amp;guid=3cd6cfd6-11c3-4ed9-a1dc-1bd4b5b2a946</t>
  </si>
  <si>
    <t>Абашевская районная котельная</t>
  </si>
  <si>
    <t>Кавказская</t>
  </si>
  <si>
    <t>26</t>
  </si>
  <si>
    <t>Реконструкция  топочных устройств котлов № 1, 4, 6  (тип КВТС 20-150) Зыряновской районной котельной.</t>
  </si>
  <si>
    <t>2025</t>
  </si>
  <si>
    <t>Зыряновская районная котельная</t>
  </si>
  <si>
    <t>Пархоменко</t>
  </si>
  <si>
    <t>110</t>
  </si>
  <si>
    <t>Модернизация узла учета тепловой энергии  Абашевской районной котельной</t>
  </si>
  <si>
    <t>Модернизация узла учета тепловой энергии Зыряновской районной котельной</t>
  </si>
  <si>
    <t>https://portal.eias.ru/Portal/DownloadPage.aspx?type=12&amp;guid=be688bbd-e58a-4f1d-9d5d-0754dd86315f</t>
  </si>
  <si>
    <t>Реконструкция РУ-6кВ Абашевской районной котельной с установкой АВР</t>
  </si>
  <si>
    <t>Модернизация электроприводов конвейеров золоудаления с установкой частотного регулирования на Зыряновской районной котельной</t>
  </si>
  <si>
    <t>Мероприятия, направленные на повышение экологической эффективности</t>
  </si>
  <si>
    <t>Замена котлоячейки № 5 на котел КВ-р 11,63-115 на Зыряновской районной котельной</t>
  </si>
  <si>
    <t>Реконструкция АСУ ТП котлоагрегатов № 1, 3, 4, 6 Зыряновской районной котельной.</t>
  </si>
  <si>
    <t>Строительство новых объектов теплоснабжения, не связанных с подключением (технологическим присоединением) новых потребителей, в том числе строительство новых тепловых сетей</t>
  </si>
  <si>
    <t>Строительство тепловой сети с тепловыми камерами для замещения БЦК на ЗРК наружная стена БЦК (слесарная,12) наружная стена ЗРК (Пархоменко,110) в 2023 г. ПИР</t>
  </si>
  <si>
    <t>Реконструкция с увеличением диаметра ТК-65 Мурманская - ТК-66 - ТК-67 Мурманская, проектирование</t>
  </si>
  <si>
    <t>Байдаевская районная котельная</t>
  </si>
  <si>
    <t>Слесарная</t>
  </si>
  <si>
    <t>12</t>
  </si>
  <si>
    <t>Реконструкция с увеличением диаметра ТК-65 Мурманская - ТК-66 - ТК-67 Мурманская, СМР</t>
  </si>
  <si>
    <t>Реконструкция газоочистки (скрубберы с трубами Вентури) на котлы №4, 5, ), ПИР</t>
  </si>
  <si>
    <t>Реконструкция сетевой насосной группы, ), ПИР</t>
  </si>
  <si>
    <t>Монтаж бурорыхлительного комплекса на ОУС</t>
  </si>
  <si>
    <t>Обустройство склада аварийного запаса ТМЦ</t>
  </si>
  <si>
    <t>Приобретение колесного поворотного экскаватора</t>
  </si>
  <si>
    <t>без привязки к объекту</t>
  </si>
  <si>
    <t>Приобретение фронтального погрузчика, 4,5 м.куб.</t>
  </si>
  <si>
    <t>Приобретение самосвала, 10 м. куб.</t>
  </si>
  <si>
    <r>
      <rPr>
        <vertAlign val="superscript"/>
        <sz val="9"/>
        <rFont val="Tahoma"/>
        <family val="2"/>
        <charset val="204"/>
      </rPr>
      <t>1</t>
    </r>
    <r>
      <rPr>
        <sz val="11"/>
        <color theme="1"/>
        <rFont val="Calibri"/>
        <family val="2"/>
        <scheme val="minor"/>
      </rPr>
      <t xml:space="preserve"> В соответствии с утвержденной инвестиционной программой</t>
    </r>
  </si>
  <si>
    <r>
      <rPr>
        <vertAlign val="superscript"/>
        <sz val="9"/>
        <rFont val="Tahoma"/>
        <family val="2"/>
        <charset val="204"/>
      </rPr>
      <t>2</t>
    </r>
    <r>
      <rPr>
        <sz val="11"/>
        <color theme="1"/>
        <rFont val="Calibri"/>
        <family val="2"/>
        <scheme val="minor"/>
      </rPr>
      <t xml:space="preserve"> Нарастающим итогом за год</t>
    </r>
  </si>
  <si>
    <r>
      <rPr>
        <vertAlign val="superscript"/>
        <sz val="9"/>
        <rFont val="Tahoma"/>
        <family val="2"/>
        <charset val="204"/>
      </rPr>
      <t>3</t>
    </r>
    <r>
      <rPr>
        <sz val="11"/>
        <color theme="1"/>
        <rFont val="Calibri"/>
        <family val="2"/>
        <scheme val="minor"/>
      </rPr>
      <t xml:space="preserve"> В ценах отчетного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</si>
</sst>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25" x14ac:knownFonts="1"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10"/>
      <name val="Tahoma"/>
      <family val="2"/>
      <charset val="204"/>
    </font>
    <font>
      <sz val="16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60"/>
      <name val="Tahoma"/>
      <family val="2"/>
      <charset val="204"/>
    </font>
    <font>
      <sz val="9"/>
      <color theme="0"/>
      <name val="Tahoma"/>
      <family val="2"/>
      <charset val="204"/>
    </font>
    <font>
      <sz val="10"/>
      <name val="Arial Cyr"/>
      <charset val="204"/>
    </font>
    <font>
      <sz val="16"/>
      <color indexed="9"/>
      <name val="Tahoma"/>
      <family val="2"/>
      <charset val="204"/>
    </font>
    <font>
      <sz val="10"/>
      <color theme="0"/>
      <name val="Wingdings 2"/>
      <family val="1"/>
      <charset val="2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10"/>
      <name val="Tahoma"/>
      <family val="2"/>
      <charset val="204"/>
    </font>
    <font>
      <vertAlign val="superscript"/>
      <sz val="9"/>
      <name val="Tahoma"/>
      <family val="2"/>
      <charset val="204"/>
    </font>
    <font>
      <sz val="8"/>
      <name val="Tahoma"/>
      <family val="2"/>
      <charset val="204"/>
    </font>
    <font>
      <b/>
      <sz val="9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22"/>
      <name val="Tahoma"/>
      <family val="2"/>
      <charset val="204"/>
    </font>
    <font>
      <b/>
      <sz val="9"/>
      <color indexed="62"/>
      <name val="Tahoma"/>
      <family val="2"/>
      <charset val="204"/>
    </font>
    <font>
      <sz val="9"/>
      <color indexed="81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lightDown">
        <fgColor indexed="22"/>
      </patternFill>
    </fill>
    <fill>
      <patternFill patternType="lightDown">
        <fgColor indexed="22"/>
        <bgColor indexed="9"/>
      </patternFill>
    </fill>
  </fills>
  <borders count="1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dotted">
        <color indexed="55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1">
    <xf numFmtId="0" fontId="0" fillId="0" borderId="0"/>
    <xf numFmtId="0" fontId="1" fillId="0" borderId="0">
      <alignment horizontal="left" vertical="center"/>
    </xf>
    <xf numFmtId="0" fontId="5" fillId="0" borderId="0"/>
    <xf numFmtId="0" fontId="1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6" fillId="0" borderId="0" applyBorder="0">
      <alignment horizontal="center" vertical="center" wrapText="1"/>
    </xf>
    <xf numFmtId="0" fontId="7" fillId="0" borderId="7" applyBorder="0">
      <alignment horizontal="center" vertical="center" wrapText="1"/>
    </xf>
    <xf numFmtId="4" fontId="1" fillId="7" borderId="8" applyBorder="0">
      <alignment horizontal="right"/>
    </xf>
    <xf numFmtId="4" fontId="1" fillId="3" borderId="9" applyBorder="0">
      <alignment horizontal="right"/>
    </xf>
  </cellStyleXfs>
  <cellXfs count="205">
    <xf numFmtId="0" fontId="0" fillId="0" borderId="0" xfId="0"/>
    <xf numFmtId="0" fontId="2" fillId="0" borderId="0" xfId="1" applyNumberFormat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horizontal="left" vertical="center" wrapText="1"/>
    </xf>
    <xf numFmtId="0" fontId="2" fillId="0" borderId="0" xfId="1" applyFont="1" applyAlignment="1" applyProtection="1">
      <alignment vertical="center" wrapText="1"/>
    </xf>
    <xf numFmtId="0" fontId="2" fillId="0" borderId="0" xfId="1" applyFont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1" fillId="0" borderId="0" xfId="1" applyFont="1" applyAlignment="1" applyProtection="1">
      <alignment vertical="center" wrapText="1"/>
    </xf>
    <xf numFmtId="0" fontId="1" fillId="0" borderId="0" xfId="1" applyFont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vertical="center" wrapText="1"/>
    </xf>
    <xf numFmtId="0" fontId="1" fillId="0" borderId="0" xfId="1" applyFont="1" applyBorder="1" applyAlignment="1" applyProtection="1">
      <alignment vertical="center" wrapText="1"/>
    </xf>
    <xf numFmtId="0" fontId="1" fillId="0" borderId="0" xfId="1" applyFont="1" applyBorder="1" applyAlignment="1" applyProtection="1">
      <alignment horizontal="right" vertical="center"/>
    </xf>
    <xf numFmtId="0" fontId="4" fillId="2" borderId="0" xfId="1" applyFont="1" applyFill="1" applyBorder="1" applyAlignment="1" applyProtection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1" fillId="2" borderId="1" xfId="1" applyFont="1" applyFill="1" applyBorder="1" applyAlignment="1" applyProtection="1">
      <alignment horizontal="right" vertical="center" wrapText="1" indent="1"/>
    </xf>
    <xf numFmtId="0" fontId="8" fillId="2" borderId="1" xfId="1" applyFont="1" applyFill="1" applyBorder="1" applyAlignment="1" applyProtection="1">
      <alignment horizontal="center" vertical="center" wrapText="1"/>
    </xf>
    <xf numFmtId="0" fontId="9" fillId="0" borderId="0" xfId="1" applyFont="1" applyAlignment="1" applyProtection="1">
      <alignment vertical="center" wrapText="1"/>
    </xf>
    <xf numFmtId="0" fontId="1" fillId="2" borderId="0" xfId="1" applyFont="1" applyFill="1" applyBorder="1" applyAlignment="1" applyProtection="1">
      <alignment horizontal="right" vertical="center" wrapText="1" indent="1"/>
    </xf>
    <xf numFmtId="0" fontId="0" fillId="3" borderId="2" xfId="1" applyFont="1" applyFill="1" applyBorder="1" applyAlignment="1" applyProtection="1">
      <alignment horizontal="center" vertical="center"/>
    </xf>
    <xf numFmtId="0" fontId="7" fillId="2" borderId="3" xfId="1" applyFont="1" applyFill="1" applyBorder="1" applyAlignment="1" applyProtection="1">
      <alignment vertical="center" wrapText="1"/>
    </xf>
    <xf numFmtId="14" fontId="2" fillId="2" borderId="0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horizontal="center" vertical="center" wrapText="1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1" fillId="2" borderId="4" xfId="1" applyFont="1" applyFill="1" applyBorder="1" applyAlignment="1" applyProtection="1">
      <alignment horizontal="right" vertical="center" wrapText="1" indent="1"/>
    </xf>
    <xf numFmtId="0" fontId="1" fillId="3" borderId="2" xfId="1" applyNumberFormat="1" applyFont="1" applyFill="1" applyBorder="1" applyAlignment="1" applyProtection="1">
      <alignment horizontal="center" vertical="center"/>
    </xf>
    <xf numFmtId="0" fontId="1" fillId="2" borderId="3" xfId="1" applyFont="1" applyFill="1" applyBorder="1" applyAlignment="1" applyProtection="1">
      <alignment vertical="center" wrapText="1"/>
    </xf>
    <xf numFmtId="0" fontId="0" fillId="2" borderId="0" xfId="1" applyFont="1" applyFill="1" applyBorder="1" applyAlignment="1" applyProtection="1">
      <alignment horizontal="right" vertical="center" wrapText="1" indent="1"/>
    </xf>
    <xf numFmtId="0" fontId="1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4" xfId="1" applyFont="1" applyFill="1" applyBorder="1" applyAlignment="1" applyProtection="1">
      <alignment horizontal="right" vertical="center" wrapText="1" indent="1"/>
    </xf>
    <xf numFmtId="0" fontId="0" fillId="3" borderId="5" xfId="1" applyNumberFormat="1" applyFont="1" applyFill="1" applyBorder="1" applyAlignment="1" applyProtection="1">
      <alignment horizontal="center" vertical="center"/>
    </xf>
    <xf numFmtId="1" fontId="9" fillId="2" borderId="3" xfId="1" applyNumberFormat="1" applyFont="1" applyFill="1" applyBorder="1" applyAlignment="1" applyProtection="1">
      <alignment vertical="center" wrapText="1"/>
    </xf>
    <xf numFmtId="0" fontId="0" fillId="3" borderId="5" xfId="3" applyNumberFormat="1" applyFont="1" applyFill="1" applyBorder="1" applyAlignment="1" applyProtection="1">
      <alignment horizontal="center" vertical="center" wrapText="1"/>
    </xf>
    <xf numFmtId="4" fontId="9" fillId="0" borderId="0" xfId="1" applyNumberFormat="1" applyFont="1" applyAlignment="1" applyProtection="1">
      <alignment vertical="center" wrapText="1"/>
    </xf>
    <xf numFmtId="0" fontId="3" fillId="0" borderId="0" xfId="1" applyFont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right" vertical="center" wrapText="1" indent="1"/>
    </xf>
    <xf numFmtId="14" fontId="1" fillId="2" borderId="0" xfId="1" applyNumberFormat="1" applyFont="1" applyFill="1" applyBorder="1" applyAlignment="1" applyProtection="1">
      <alignment horizontal="center" vertical="center" wrapText="1"/>
    </xf>
    <xf numFmtId="0" fontId="1" fillId="0" borderId="6" xfId="1" applyFont="1" applyBorder="1" applyAlignment="1" applyProtection="1">
      <alignment vertical="center" wrapText="1"/>
    </xf>
    <xf numFmtId="0" fontId="1" fillId="2" borderId="6" xfId="1" applyFont="1" applyFill="1" applyBorder="1" applyAlignment="1" applyProtection="1">
      <alignment horizontal="center" wrapText="1"/>
    </xf>
    <xf numFmtId="0" fontId="11" fillId="2" borderId="0" xfId="1" applyNumberFormat="1" applyFont="1" applyFill="1" applyBorder="1" applyAlignment="1" applyProtection="1">
      <alignment horizontal="center" vertical="center" wrapText="1"/>
    </xf>
    <xf numFmtId="0" fontId="0" fillId="3" borderId="2" xfId="1" applyFont="1" applyFill="1" applyBorder="1" applyAlignment="1" applyProtection="1">
      <alignment horizontal="center" vertical="center" wrapText="1"/>
    </xf>
    <xf numFmtId="14" fontId="1" fillId="2" borderId="3" xfId="1" applyNumberFormat="1" applyFont="1" applyFill="1" applyBorder="1" applyAlignment="1" applyProtection="1">
      <alignment horizontal="center" vertical="center" wrapText="1"/>
    </xf>
    <xf numFmtId="0" fontId="9" fillId="0" borderId="0" xfId="1" applyFont="1" applyFill="1" applyAlignment="1" applyProtection="1">
      <alignment vertical="center"/>
    </xf>
    <xf numFmtId="0" fontId="12" fillId="0" borderId="0" xfId="1" applyFont="1" applyAlignment="1" applyProtection="1">
      <alignment vertical="center" wrapText="1"/>
    </xf>
    <xf numFmtId="49" fontId="1" fillId="3" borderId="2" xfId="1" applyNumberFormat="1" applyFont="1" applyFill="1" applyBorder="1" applyAlignment="1" applyProtection="1">
      <alignment horizontal="center" vertical="center" wrapText="1"/>
    </xf>
    <xf numFmtId="0" fontId="1" fillId="3" borderId="2" xfId="1" applyNumberFormat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Alignment="1" applyProtection="1">
      <alignment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14" fontId="1" fillId="3" borderId="2" xfId="1" applyNumberFormat="1" applyFont="1" applyFill="1" applyBorder="1" applyAlignment="1" applyProtection="1">
      <alignment horizontal="center" vertical="center" wrapText="1"/>
    </xf>
    <xf numFmtId="14" fontId="1" fillId="3" borderId="2" xfId="4" applyNumberFormat="1" applyFont="1" applyFill="1" applyBorder="1" applyAlignment="1" applyProtection="1">
      <alignment horizontal="center" vertical="center" wrapText="1"/>
    </xf>
    <xf numFmtId="0" fontId="1" fillId="0" borderId="1" xfId="4" applyNumberFormat="1" applyFont="1" applyFill="1" applyBorder="1" applyAlignment="1" applyProtection="1">
      <alignment horizontal="center" vertical="center" wrapText="1"/>
    </xf>
    <xf numFmtId="0" fontId="1" fillId="3" borderId="2" xfId="4" applyNumberFormat="1" applyFont="1" applyFill="1" applyBorder="1" applyAlignment="1" applyProtection="1">
      <alignment horizontal="center" vertical="center" wrapText="1"/>
    </xf>
    <xf numFmtId="0" fontId="1" fillId="3" borderId="5" xfId="1" applyNumberFormat="1" applyFont="1" applyFill="1" applyBorder="1" applyAlignment="1" applyProtection="1">
      <alignment horizontal="center" vertical="center" wrapText="1"/>
    </xf>
    <xf numFmtId="49" fontId="1" fillId="3" borderId="5" xfId="1" applyNumberFormat="1" applyFont="1" applyFill="1" applyBorder="1" applyAlignment="1" applyProtection="1">
      <alignment horizontal="center" vertical="center" wrapText="1"/>
    </xf>
    <xf numFmtId="14" fontId="1" fillId="3" borderId="5" xfId="1" applyNumberFormat="1" applyFont="1" applyFill="1" applyBorder="1" applyAlignment="1" applyProtection="1">
      <alignment horizontal="center" vertical="center" wrapText="1"/>
    </xf>
    <xf numFmtId="49" fontId="13" fillId="3" borderId="5" xfId="5" applyNumberFormat="1" applyFill="1" applyBorder="1" applyAlignment="1" applyProtection="1">
      <alignment horizontal="center" vertical="center" wrapText="1"/>
    </xf>
    <xf numFmtId="49" fontId="13" fillId="3" borderId="5" xfId="5" applyNumberForma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vertical="center" wrapText="1"/>
    </xf>
    <xf numFmtId="49" fontId="2" fillId="0" borderId="0" xfId="1" applyNumberFormat="1" applyFont="1" applyFill="1" applyBorder="1" applyAlignment="1" applyProtection="1">
      <alignment horizontal="left" vertical="center" wrapText="1"/>
    </xf>
    <xf numFmtId="49" fontId="4" fillId="2" borderId="0" xfId="1" applyNumberFormat="1" applyFont="1" applyFill="1" applyBorder="1" applyAlignment="1" applyProtection="1">
      <alignment horizontal="center" vertical="center" wrapText="1"/>
    </xf>
    <xf numFmtId="49" fontId="1" fillId="2" borderId="0" xfId="1" applyNumberFormat="1" applyFont="1" applyFill="1" applyBorder="1" applyAlignment="1" applyProtection="1">
      <alignment horizontal="right" vertical="center" wrapText="1" indent="1"/>
    </xf>
    <xf numFmtId="49" fontId="1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</xf>
    <xf numFmtId="0" fontId="1" fillId="2" borderId="1" xfId="1" applyFont="1" applyFill="1" applyBorder="1" applyAlignment="1" applyProtection="1">
      <alignment horizontal="center" wrapText="1"/>
    </xf>
    <xf numFmtId="49" fontId="1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Border="1" applyAlignment="1" applyProtection="1">
      <alignment vertical="center" wrapText="1"/>
    </xf>
    <xf numFmtId="0" fontId="1" fillId="0" borderId="0" xfId="4" applyFont="1" applyFill="1" applyAlignment="1" applyProtection="1">
      <alignment vertical="center" wrapText="1"/>
    </xf>
    <xf numFmtId="0" fontId="1" fillId="0" borderId="0" xfId="4" applyFont="1" applyFill="1" applyAlignment="1" applyProtection="1">
      <alignment horizontal="left" vertical="center" wrapText="1" indent="1"/>
    </xf>
    <xf numFmtId="0" fontId="1" fillId="0" borderId="0" xfId="4" applyFont="1" applyFill="1" applyBorder="1" applyAlignment="1" applyProtection="1">
      <alignment horizontal="left" vertical="center" wrapText="1" indent="1"/>
    </xf>
    <xf numFmtId="0" fontId="0" fillId="0" borderId="2" xfId="4" applyFont="1" applyFill="1" applyBorder="1" applyAlignment="1" applyProtection="1">
      <alignment horizontal="center" vertical="center" wrapText="1"/>
    </xf>
    <xf numFmtId="0" fontId="1" fillId="0" borderId="3" xfId="4" applyFont="1" applyFill="1" applyBorder="1" applyAlignment="1" applyProtection="1">
      <alignment vertical="center" wrapText="1"/>
    </xf>
    <xf numFmtId="0" fontId="1" fillId="0" borderId="0" xfId="4" applyFont="1" applyFill="1" applyBorder="1" applyAlignment="1" applyProtection="1">
      <alignment vertical="center" wrapText="1"/>
    </xf>
    <xf numFmtId="49" fontId="15" fillId="5" borderId="2" xfId="6" applyNumberFormat="1" applyFont="1" applyFill="1" applyBorder="1" applyAlignment="1" applyProtection="1">
      <alignment horizontal="center" vertical="center" wrapText="1"/>
    </xf>
    <xf numFmtId="49" fontId="15" fillId="6" borderId="2" xfId="6" applyNumberFormat="1" applyFont="1" applyFill="1" applyBorder="1" applyAlignment="1" applyProtection="1">
      <alignment horizontal="center" vertical="center" wrapText="1"/>
    </xf>
    <xf numFmtId="49" fontId="15" fillId="0" borderId="2" xfId="6" applyNumberFormat="1" applyFont="1" applyFill="1" applyBorder="1" applyAlignment="1" applyProtection="1">
      <alignment horizontal="center" vertical="center" wrapText="1"/>
    </xf>
    <xf numFmtId="49" fontId="15" fillId="0" borderId="5" xfId="6" applyNumberFormat="1" applyFont="1" applyFill="1" applyBorder="1" applyAlignment="1" applyProtection="1">
      <alignment horizontal="center" vertical="center" wrapText="1"/>
    </xf>
    <xf numFmtId="0" fontId="1" fillId="0" borderId="1" xfId="4" applyFont="1" applyFill="1" applyBorder="1" applyAlignment="1" applyProtection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1" fillId="2" borderId="0" xfId="4" applyFont="1" applyFill="1" applyBorder="1" applyAlignment="1" applyProtection="1">
      <alignment vertical="center" wrapText="1"/>
    </xf>
    <xf numFmtId="0" fontId="1" fillId="2" borderId="0" xfId="4" applyFont="1" applyFill="1" applyBorder="1" applyAlignment="1" applyProtection="1">
      <alignment horizontal="right" vertical="center" wrapText="1"/>
    </xf>
    <xf numFmtId="0" fontId="6" fillId="0" borderId="0" xfId="7" applyFont="1" applyFill="1" applyBorder="1" applyAlignment="1" applyProtection="1">
      <alignment horizontal="left" vertical="center"/>
    </xf>
    <xf numFmtId="0" fontId="17" fillId="0" borderId="0" xfId="7" applyFont="1" applyFill="1" applyBorder="1" applyAlignment="1" applyProtection="1">
      <alignment horizontal="left" vertical="center"/>
    </xf>
    <xf numFmtId="0" fontId="17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/>
    </xf>
    <xf numFmtId="0" fontId="0" fillId="0" borderId="0" xfId="4" applyFont="1" applyFill="1" applyBorder="1" applyAlignment="1" applyProtection="1">
      <alignment vertical="center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6" fillId="0" borderId="2" xfId="7" applyFont="1" applyFill="1" applyBorder="1" applyAlignment="1" applyProtection="1">
      <alignment horizontal="center" vertical="center" wrapText="1"/>
    </xf>
    <xf numFmtId="0" fontId="6" fillId="0" borderId="1" xfId="7" applyFont="1" applyFill="1" applyBorder="1" applyAlignment="1" applyProtection="1">
      <alignment horizontal="center" vertical="center" wrapText="1"/>
    </xf>
    <xf numFmtId="0" fontId="0" fillId="0" borderId="2" xfId="8" applyFont="1" applyFill="1" applyBorder="1" applyAlignment="1" applyProtection="1">
      <alignment horizontal="center" vertical="center" wrapText="1"/>
    </xf>
    <xf numFmtId="0" fontId="1" fillId="2" borderId="0" xfId="4" applyFont="1" applyFill="1" applyBorder="1" applyAlignment="1" applyProtection="1">
      <alignment horizontal="center" vertical="center" wrapText="1"/>
    </xf>
    <xf numFmtId="0" fontId="0" fillId="2" borderId="2" xfId="4" applyFont="1" applyFill="1" applyBorder="1" applyAlignment="1" applyProtection="1">
      <alignment horizontal="center" vertical="center" wrapText="1"/>
    </xf>
    <xf numFmtId="0" fontId="1" fillId="2" borderId="2" xfId="4" applyFont="1" applyFill="1" applyBorder="1" applyAlignment="1" applyProtection="1">
      <alignment horizontal="center" vertical="center" wrapText="1"/>
    </xf>
    <xf numFmtId="0" fontId="0" fillId="0" borderId="3" xfId="8" applyFont="1" applyFill="1" applyBorder="1" applyAlignment="1" applyProtection="1">
      <alignment horizontal="center" vertical="center" wrapText="1"/>
    </xf>
    <xf numFmtId="0" fontId="1" fillId="0" borderId="2" xfId="8" applyFont="1" applyFill="1" applyBorder="1" applyAlignment="1" applyProtection="1">
      <alignment horizontal="center" vertical="center" wrapText="1"/>
    </xf>
    <xf numFmtId="0" fontId="0" fillId="0" borderId="1" xfId="8" applyFont="1" applyFill="1" applyBorder="1" applyAlignment="1" applyProtection="1">
      <alignment horizontal="center" vertical="center" wrapText="1"/>
    </xf>
    <xf numFmtId="0" fontId="1" fillId="0" borderId="1" xfId="8" applyFont="1" applyFill="1" applyBorder="1" applyAlignment="1" applyProtection="1">
      <alignment horizontal="center" vertical="center" wrapText="1"/>
    </xf>
    <xf numFmtId="0" fontId="0" fillId="0" borderId="2" xfId="8" applyFont="1" applyFill="1" applyBorder="1" applyAlignment="1" applyProtection="1">
      <alignment vertical="center" wrapText="1"/>
    </xf>
    <xf numFmtId="0" fontId="0" fillId="2" borderId="1" xfId="4" applyFont="1" applyFill="1" applyBorder="1" applyAlignment="1" applyProtection="1">
      <alignment horizontal="center" vertical="center" wrapText="1"/>
    </xf>
    <xf numFmtId="0" fontId="19" fillId="0" borderId="2" xfId="8" applyFont="1" applyFill="1" applyBorder="1" applyAlignment="1" applyProtection="1">
      <alignment horizontal="center" vertical="center" wrapText="1"/>
    </xf>
    <xf numFmtId="0" fontId="9" fillId="0" borderId="3" xfId="8" applyFont="1" applyFill="1" applyBorder="1" applyAlignment="1" applyProtection="1">
      <alignment vertical="center" wrapText="1"/>
    </xf>
    <xf numFmtId="4" fontId="1" fillId="0" borderId="0" xfId="9" applyFont="1" applyFill="1" applyBorder="1" applyAlignment="1" applyProtection="1">
      <alignment vertical="center" wrapText="1"/>
    </xf>
    <xf numFmtId="0" fontId="1" fillId="2" borderId="3" xfId="4" applyFont="1" applyFill="1" applyBorder="1" applyAlignment="1" applyProtection="1">
      <alignment horizontal="center" vertical="center" wrapText="1"/>
    </xf>
    <xf numFmtId="0" fontId="1" fillId="0" borderId="3" xfId="8" applyFont="1" applyFill="1" applyBorder="1" applyAlignment="1" applyProtection="1">
      <alignment horizontal="center" vertical="center" wrapText="1"/>
    </xf>
    <xf numFmtId="0" fontId="0" fillId="0" borderId="2" xfId="8" applyFont="1" applyFill="1" applyBorder="1" applyAlignment="1" applyProtection="1">
      <alignment horizontal="center" vertical="center" wrapText="1"/>
    </xf>
    <xf numFmtId="0" fontId="0" fillId="0" borderId="3" xfId="8" applyFont="1" applyFill="1" applyBorder="1" applyAlignment="1" applyProtection="1">
      <alignment horizontal="center" vertical="center" wrapText="1"/>
    </xf>
    <xf numFmtId="0" fontId="1" fillId="2" borderId="0" xfId="4" applyFont="1" applyFill="1" applyBorder="1" applyAlignment="1" applyProtection="1">
      <alignment horizontal="center" vertical="center" wrapText="1"/>
    </xf>
    <xf numFmtId="0" fontId="19" fillId="0" borderId="3" xfId="8" applyFont="1" applyFill="1" applyBorder="1" applyAlignment="1" applyProtection="1">
      <alignment horizontal="center" vertical="center" wrapText="1"/>
    </xf>
    <xf numFmtId="0" fontId="9" fillId="0" borderId="3" xfId="8" applyFont="1" applyFill="1" applyBorder="1" applyAlignment="1" applyProtection="1">
      <alignment horizontal="center" vertical="center" wrapText="1"/>
    </xf>
    <xf numFmtId="0" fontId="1" fillId="8" borderId="3" xfId="4" applyFont="1" applyFill="1" applyBorder="1" applyAlignment="1" applyProtection="1">
      <alignment horizontal="center" vertical="center" wrapText="1"/>
    </xf>
    <xf numFmtId="0" fontId="1" fillId="8" borderId="0" xfId="4" applyFont="1" applyFill="1" applyBorder="1" applyAlignment="1" applyProtection="1">
      <alignment horizontal="center" vertical="center" wrapText="1"/>
    </xf>
    <xf numFmtId="0" fontId="1" fillId="8" borderId="0" xfId="8" applyFont="1" applyFill="1" applyBorder="1" applyAlignment="1" applyProtection="1">
      <alignment horizontal="center" vertical="center" wrapText="1"/>
    </xf>
    <xf numFmtId="0" fontId="0" fillId="8" borderId="1" xfId="8" applyFont="1" applyFill="1" applyBorder="1" applyAlignment="1" applyProtection="1">
      <alignment horizontal="center" vertical="center" wrapText="1"/>
    </xf>
    <xf numFmtId="0" fontId="0" fillId="8" borderId="0" xfId="8" applyFont="1" applyFill="1" applyBorder="1" applyAlignment="1" applyProtection="1">
      <alignment horizontal="center" vertical="center" wrapText="1"/>
    </xf>
    <xf numFmtId="0" fontId="7" fillId="9" borderId="1" xfId="7" applyFont="1" applyFill="1" applyBorder="1" applyAlignment="1" applyProtection="1">
      <alignment horizontal="left" vertical="center" wrapText="1" indent="1"/>
    </xf>
    <xf numFmtId="0" fontId="1" fillId="0" borderId="2" xfId="4" applyFont="1" applyFill="1" applyBorder="1" applyAlignment="1" applyProtection="1">
      <alignment vertical="center" wrapText="1"/>
    </xf>
    <xf numFmtId="0" fontId="7" fillId="0" borderId="1" xfId="4" applyFont="1" applyFill="1" applyBorder="1" applyAlignment="1" applyProtection="1">
      <alignment vertical="center" wrapText="1"/>
    </xf>
    <xf numFmtId="0" fontId="7" fillId="0" borderId="2" xfId="4" applyFont="1" applyFill="1" applyBorder="1" applyAlignment="1" applyProtection="1">
      <alignment vertical="center" wrapText="1"/>
    </xf>
    <xf numFmtId="164" fontId="7" fillId="3" borderId="2" xfId="10" applyNumberFormat="1" applyFont="1" applyBorder="1" applyAlignment="1" applyProtection="1">
      <alignment horizontal="right" vertical="center" wrapText="1"/>
    </xf>
    <xf numFmtId="164" fontId="20" fillId="0" borderId="3" xfId="10" applyNumberFormat="1" applyFont="1" applyFill="1" applyBorder="1" applyAlignment="1" applyProtection="1">
      <alignment horizontal="right" vertical="center" wrapText="1"/>
    </xf>
    <xf numFmtId="4" fontId="1" fillId="0" borderId="0" xfId="9" applyFont="1" applyFill="1" applyBorder="1" applyAlignment="1" applyProtection="1">
      <alignment horizontal="center" vertical="center" wrapText="1"/>
    </xf>
    <xf numFmtId="4" fontId="7" fillId="0" borderId="0" xfId="9" applyFont="1" applyFill="1" applyBorder="1" applyAlignment="1" applyProtection="1">
      <alignment horizontal="center" vertical="center" wrapText="1"/>
    </xf>
    <xf numFmtId="0" fontId="21" fillId="0" borderId="0" xfId="4" applyFont="1" applyFill="1" applyAlignment="1" applyProtection="1">
      <alignment vertical="center" wrapText="1"/>
    </xf>
    <xf numFmtId="49" fontId="7" fillId="0" borderId="2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164" fontId="7" fillId="3" borderId="2" xfId="9" applyNumberFormat="1" applyFont="1" applyFill="1" applyBorder="1" applyAlignment="1" applyProtection="1">
      <alignment horizontal="right" vertical="center" wrapText="1"/>
    </xf>
    <xf numFmtId="0" fontId="21" fillId="0" borderId="0" xfId="4" applyFont="1" applyFill="1" applyAlignment="1" applyProtection="1">
      <alignment vertical="center"/>
    </xf>
    <xf numFmtId="49" fontId="0" fillId="0" borderId="2" xfId="4" applyNumberFormat="1" applyFont="1" applyFill="1" applyBorder="1" applyAlignment="1" applyProtection="1">
      <alignment horizontal="center" vertical="center" wrapText="1"/>
    </xf>
    <xf numFmtId="0" fontId="0" fillId="2" borderId="1" xfId="4" applyFont="1" applyFill="1" applyBorder="1" applyAlignment="1" applyProtection="1">
      <alignment vertical="center" wrapText="1"/>
    </xf>
    <xf numFmtId="0" fontId="0" fillId="0" borderId="1" xfId="4" applyFont="1" applyFill="1" applyBorder="1" applyAlignment="1" applyProtection="1">
      <alignment vertical="center" wrapText="1"/>
    </xf>
    <xf numFmtId="0" fontId="0" fillId="0" borderId="2" xfId="4" applyFont="1" applyFill="1" applyBorder="1" applyAlignment="1" applyProtection="1">
      <alignment vertical="center" wrapText="1"/>
    </xf>
    <xf numFmtId="49" fontId="0" fillId="0" borderId="1" xfId="4" applyNumberFormat="1" applyFont="1" applyFill="1" applyBorder="1" applyAlignment="1" applyProtection="1">
      <alignment horizontal="center" vertical="center" wrapText="1"/>
    </xf>
    <xf numFmtId="0" fontId="0" fillId="0" borderId="2" xfId="4" applyFont="1" applyFill="1" applyBorder="1" applyAlignment="1" applyProtection="1">
      <alignment horizontal="left" vertical="center" wrapText="1" indent="1"/>
    </xf>
    <xf numFmtId="0" fontId="0" fillId="0" borderId="1" xfId="4" applyFont="1" applyFill="1" applyBorder="1" applyAlignment="1" applyProtection="1">
      <alignment horizontal="left" vertical="center" wrapText="1" indent="1"/>
    </xf>
    <xf numFmtId="164" fontId="1" fillId="3" borderId="2" xfId="9" applyNumberFormat="1" applyFont="1" applyFill="1" applyBorder="1" applyAlignment="1" applyProtection="1">
      <alignment horizontal="right" vertical="center" wrapText="1"/>
    </xf>
    <xf numFmtId="164" fontId="9" fillId="0" borderId="3" xfId="10" applyNumberFormat="1" applyFont="1" applyFill="1" applyBorder="1" applyAlignment="1" applyProtection="1">
      <alignment horizontal="right" vertical="center" wrapText="1"/>
    </xf>
    <xf numFmtId="0" fontId="9" fillId="0" borderId="0" xfId="4" applyFont="1" applyFill="1" applyAlignment="1" applyProtection="1">
      <alignment vertical="center"/>
    </xf>
    <xf numFmtId="0" fontId="9" fillId="0" borderId="0" xfId="4" applyFont="1" applyFill="1" applyAlignment="1" applyProtection="1">
      <alignment vertical="center" wrapText="1"/>
    </xf>
    <xf numFmtId="0" fontId="1" fillId="0" borderId="2" xfId="4" applyFont="1" applyFill="1" applyBorder="1" applyAlignment="1" applyProtection="1">
      <alignment horizontal="left" vertical="center" wrapText="1" indent="1"/>
    </xf>
    <xf numFmtId="0" fontId="1" fillId="0" borderId="1" xfId="4" applyFont="1" applyFill="1" applyBorder="1" applyAlignment="1" applyProtection="1">
      <alignment horizontal="left" vertical="center" wrapText="1" indent="1"/>
    </xf>
    <xf numFmtId="164" fontId="0" fillId="8" borderId="0" xfId="8" applyNumberFormat="1" applyFont="1" applyFill="1" applyBorder="1" applyAlignment="1" applyProtection="1">
      <alignment horizontal="center" vertical="center" wrapText="1"/>
    </xf>
    <xf numFmtId="164" fontId="0" fillId="8" borderId="1" xfId="8" applyNumberFormat="1" applyFont="1" applyFill="1" applyBorder="1" applyAlignment="1" applyProtection="1">
      <alignment horizontal="center" vertical="center" wrapText="1"/>
    </xf>
    <xf numFmtId="164" fontId="9" fillId="0" borderId="3" xfId="8" applyNumberFormat="1" applyFont="1" applyFill="1" applyBorder="1" applyAlignment="1" applyProtection="1">
      <alignment horizontal="center" vertical="center" wrapText="1"/>
    </xf>
    <xf numFmtId="0" fontId="1" fillId="0" borderId="0" xfId="4" applyFont="1" applyFill="1" applyAlignment="1" applyProtection="1">
      <alignment vertical="center"/>
    </xf>
    <xf numFmtId="0" fontId="1" fillId="2" borderId="1" xfId="4" applyFont="1" applyFill="1" applyBorder="1" applyAlignment="1" applyProtection="1">
      <alignment vertical="center" wrapText="1"/>
    </xf>
    <xf numFmtId="0" fontId="7" fillId="2" borderId="1" xfId="4" applyFont="1" applyFill="1" applyBorder="1" applyAlignment="1" applyProtection="1">
      <alignment horizontal="center" wrapText="1"/>
    </xf>
    <xf numFmtId="0" fontId="1" fillId="9" borderId="2" xfId="7" applyFont="1" applyFill="1" applyBorder="1" applyAlignment="1" applyProtection="1">
      <alignment horizontal="left" vertical="center" indent="1"/>
    </xf>
    <xf numFmtId="0" fontId="1" fillId="9" borderId="1" xfId="7" applyFont="1" applyFill="1" applyBorder="1" applyAlignment="1" applyProtection="1">
      <alignment horizontal="left" vertical="center" indent="1"/>
    </xf>
    <xf numFmtId="0" fontId="1" fillId="9" borderId="1" xfId="7" applyFont="1" applyFill="1" applyBorder="1" applyAlignment="1" applyProtection="1">
      <alignment horizontal="left" vertical="center" wrapText="1" inden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2" xfId="4" applyFont="1" applyFill="1" applyBorder="1" applyAlignment="1" applyProtection="1">
      <alignment horizontal="center" vertical="center" wrapText="1"/>
    </xf>
    <xf numFmtId="0" fontId="0" fillId="0" borderId="1" xfId="4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1" fillId="2" borderId="2" xfId="4" applyFont="1" applyFill="1" applyBorder="1" applyAlignment="1" applyProtection="1">
      <alignment vertical="center" wrapText="1"/>
    </xf>
    <xf numFmtId="0" fontId="7" fillId="0" borderId="1" xfId="4" applyFont="1" applyFill="1" applyBorder="1" applyAlignment="1" applyProtection="1">
      <alignment horizontal="center" vertical="center" wrapText="1"/>
    </xf>
    <xf numFmtId="4" fontId="7" fillId="0" borderId="2" xfId="10" applyFont="1" applyFill="1" applyBorder="1" applyAlignment="1" applyProtection="1">
      <alignment horizontal="right" vertical="center" wrapText="1"/>
    </xf>
    <xf numFmtId="0" fontId="22" fillId="2" borderId="0" xfId="4" applyFont="1" applyFill="1" applyBorder="1" applyAlignment="1" applyProtection="1">
      <alignment horizontal="center" vertical="center" wrapText="1"/>
    </xf>
    <xf numFmtId="49" fontId="1" fillId="2" borderId="10" xfId="4" applyNumberFormat="1" applyFont="1" applyFill="1" applyBorder="1" applyAlignment="1" applyProtection="1">
      <alignment horizontal="center" vertical="center" wrapText="1"/>
    </xf>
    <xf numFmtId="49" fontId="1" fillId="2" borderId="10" xfId="4" applyNumberFormat="1" applyFont="1" applyFill="1" applyBorder="1" applyAlignment="1" applyProtection="1">
      <alignment horizontal="left" vertical="center" wrapText="1"/>
    </xf>
    <xf numFmtId="49" fontId="1" fillId="2" borderId="10" xfId="4" applyNumberFormat="1" applyFont="1" applyFill="1" applyBorder="1" applyAlignment="1" applyProtection="1">
      <alignment horizontal="left" vertical="center" wrapText="1"/>
    </xf>
    <xf numFmtId="49" fontId="0" fillId="4" borderId="10" xfId="4" applyNumberFormat="1" applyFont="1" applyFill="1" applyBorder="1" applyAlignment="1" applyProtection="1">
      <alignment horizontal="center" vertical="center" wrapText="1"/>
      <protection locked="0"/>
    </xf>
    <xf numFmtId="4" fontId="1" fillId="0" borderId="10" xfId="4" applyNumberFormat="1" applyFont="1" applyFill="1" applyBorder="1" applyAlignment="1" applyProtection="1">
      <alignment horizontal="right" vertical="center" wrapText="1"/>
    </xf>
    <xf numFmtId="4" fontId="1" fillId="4" borderId="10" xfId="4" applyNumberFormat="1" applyFont="1" applyFill="1" applyBorder="1" applyAlignment="1" applyProtection="1">
      <alignment horizontal="right" vertical="center" wrapText="1"/>
      <protection locked="0"/>
    </xf>
    <xf numFmtId="49" fontId="13" fillId="2" borderId="10" xfId="5" applyNumberFormat="1" applyFill="1" applyBorder="1" applyAlignment="1" applyProtection="1">
      <alignment horizontal="center" vertical="center" wrapText="1"/>
    </xf>
    <xf numFmtId="0" fontId="1" fillId="0" borderId="10" xfId="4" applyFont="1" applyFill="1" applyBorder="1" applyAlignment="1" applyProtection="1">
      <alignment vertical="center" wrapText="1"/>
    </xf>
    <xf numFmtId="0" fontId="1" fillId="0" borderId="11" xfId="4" applyFont="1" applyFill="1" applyBorder="1" applyAlignment="1" applyProtection="1">
      <alignment vertical="center" wrapText="1"/>
    </xf>
    <xf numFmtId="0" fontId="9" fillId="0" borderId="3" xfId="4" applyFont="1" applyFill="1" applyBorder="1" applyAlignment="1" applyProtection="1">
      <alignment vertical="center" wrapText="1"/>
    </xf>
    <xf numFmtId="49" fontId="1" fillId="2" borderId="3" xfId="4" applyNumberFormat="1" applyFont="1" applyFill="1" applyBorder="1" applyAlignment="1" applyProtection="1">
      <alignment horizontal="center" vertical="center" wrapText="1"/>
    </xf>
    <xf numFmtId="49" fontId="1" fillId="2" borderId="3" xfId="4" applyNumberFormat="1" applyFont="1" applyFill="1" applyBorder="1" applyAlignment="1" applyProtection="1">
      <alignment horizontal="left" vertical="center" wrapText="1"/>
    </xf>
    <xf numFmtId="49" fontId="1" fillId="2" borderId="3" xfId="4" applyNumberFormat="1" applyFont="1" applyFill="1" applyBorder="1" applyAlignment="1" applyProtection="1">
      <alignment horizontal="left" vertical="center" wrapText="1"/>
    </xf>
    <xf numFmtId="49" fontId="1" fillId="4" borderId="3" xfId="4" applyNumberFormat="1" applyFont="1" applyFill="1" applyBorder="1" applyAlignment="1" applyProtection="1">
      <alignment horizontal="center" vertical="center" wrapText="1"/>
      <protection locked="0"/>
    </xf>
    <xf numFmtId="4" fontId="1" fillId="0" borderId="3" xfId="4" applyNumberFormat="1" applyFont="1" applyFill="1" applyBorder="1" applyAlignment="1" applyProtection="1">
      <alignment horizontal="right" vertical="center" wrapText="1"/>
    </xf>
    <xf numFmtId="4" fontId="1" fillId="4" borderId="3" xfId="4" applyNumberFormat="1" applyFont="1" applyFill="1" applyBorder="1" applyAlignment="1" applyProtection="1">
      <alignment horizontal="right" vertical="center" wrapText="1"/>
      <protection locked="0"/>
    </xf>
    <xf numFmtId="49" fontId="13" fillId="2" borderId="3" xfId="5" applyNumberFormat="1" applyFill="1" applyBorder="1" applyAlignment="1" applyProtection="1">
      <alignment horizontal="center" vertical="center" wrapText="1"/>
    </xf>
    <xf numFmtId="4" fontId="1" fillId="0" borderId="2" xfId="4" applyNumberFormat="1" applyFont="1" applyFill="1" applyBorder="1" applyAlignment="1" applyProtection="1">
      <alignment horizontal="center" vertical="top" wrapText="1"/>
    </xf>
    <xf numFmtId="3" fontId="1" fillId="0" borderId="2" xfId="4" applyNumberFormat="1" applyFont="1" applyFill="1" applyBorder="1" applyAlignment="1" applyProtection="1">
      <alignment horizontal="center" vertical="center" wrapText="1"/>
    </xf>
    <xf numFmtId="49" fontId="1" fillId="0" borderId="2" xfId="4" applyNumberFormat="1" applyFont="1" applyFill="1" applyBorder="1" applyAlignment="1" applyProtection="1">
      <alignment horizontal="center" vertical="center" wrapText="1"/>
    </xf>
    <xf numFmtId="0" fontId="0" fillId="0" borderId="2" xfId="4" applyFont="1" applyFill="1" applyBorder="1" applyAlignment="1" applyProtection="1">
      <alignment horizontal="left" vertical="center" indent="1"/>
    </xf>
    <xf numFmtId="0" fontId="9" fillId="0" borderId="1" xfId="4" applyFont="1" applyFill="1" applyBorder="1" applyAlignment="1" applyProtection="1">
      <alignment horizontal="left" vertical="center" indent="1"/>
    </xf>
    <xf numFmtId="0" fontId="1" fillId="0" borderId="1" xfId="4" applyFont="1" applyFill="1" applyBorder="1" applyAlignment="1" applyProtection="1">
      <alignment vertical="center"/>
    </xf>
    <xf numFmtId="49" fontId="9" fillId="0" borderId="0" xfId="4" applyNumberFormat="1" applyFont="1" applyFill="1" applyAlignment="1" applyProtection="1">
      <alignment horizontal="center" vertical="center" wrapText="1"/>
    </xf>
    <xf numFmtId="4" fontId="1" fillId="0" borderId="3" xfId="4" applyNumberFormat="1" applyFont="1" applyFill="1" applyBorder="1" applyAlignment="1" applyProtection="1">
      <alignment horizontal="center" vertical="top" wrapText="1"/>
    </xf>
    <xf numFmtId="3" fontId="1" fillId="0" borderId="3" xfId="4" applyNumberFormat="1" applyFont="1" applyFill="1" applyBorder="1" applyAlignment="1" applyProtection="1">
      <alignment horizontal="center" vertical="center" wrapText="1"/>
    </xf>
    <xf numFmtId="49" fontId="1" fillId="0" borderId="3" xfId="4" applyNumberFormat="1" applyFont="1" applyFill="1" applyBorder="1" applyAlignment="1" applyProtection="1">
      <alignment horizontal="center" vertical="center" wrapText="1"/>
    </xf>
    <xf numFmtId="49" fontId="1" fillId="0" borderId="12" xfId="4" applyNumberFormat="1" applyFont="1" applyFill="1" applyBorder="1" applyAlignment="1" applyProtection="1">
      <alignment horizontal="center" vertical="center" wrapText="1"/>
    </xf>
    <xf numFmtId="0" fontId="1" fillId="0" borderId="2" xfId="4" applyNumberFormat="1" applyFont="1" applyFill="1" applyBorder="1" applyAlignment="1" applyProtection="1">
      <alignment vertical="center" wrapText="1"/>
    </xf>
    <xf numFmtId="0" fontId="1" fillId="0" borderId="2" xfId="4" applyNumberFormat="1" applyFont="1" applyFill="1" applyBorder="1" applyAlignment="1" applyProtection="1">
      <alignment horizontal="center" vertical="center" wrapText="1"/>
    </xf>
    <xf numFmtId="164" fontId="1" fillId="3" borderId="2" xfId="10" applyNumberFormat="1" applyFont="1" applyFill="1" applyBorder="1" applyAlignment="1" applyProtection="1">
      <alignment horizontal="right" vertical="center" wrapText="1"/>
    </xf>
    <xf numFmtId="164" fontId="1" fillId="7" borderId="2" xfId="4" applyNumberFormat="1" applyFont="1" applyFill="1" applyBorder="1" applyAlignment="1" applyProtection="1">
      <alignment vertical="center" wrapText="1"/>
      <protection locked="0"/>
    </xf>
    <xf numFmtId="49" fontId="0" fillId="7" borderId="2" xfId="4" applyNumberFormat="1" applyFont="1" applyFill="1" applyBorder="1" applyAlignment="1" applyProtection="1">
      <alignment vertical="center" wrapText="1"/>
      <protection locked="0"/>
    </xf>
    <xf numFmtId="49" fontId="1" fillId="7" borderId="2" xfId="4" applyNumberFormat="1" applyFont="1" applyFill="1" applyBorder="1" applyAlignment="1" applyProtection="1">
      <alignment vertical="center" wrapText="1"/>
      <protection locked="0"/>
    </xf>
    <xf numFmtId="49" fontId="13" fillId="2" borderId="2" xfId="5" applyNumberFormat="1" applyFill="1" applyBorder="1" applyAlignment="1" applyProtection="1">
      <alignment horizontal="center" vertical="center" wrapText="1"/>
    </xf>
    <xf numFmtId="49" fontId="13" fillId="4" borderId="10" xfId="5" applyNumberFormat="1" applyFill="1" applyBorder="1" applyAlignment="1" applyProtection="1">
      <alignment horizontal="center" vertical="center" wrapText="1"/>
      <protection locked="0"/>
    </xf>
    <xf numFmtId="49" fontId="13" fillId="4" borderId="3" xfId="5" applyNumberFormat="1" applyFill="1" applyBorder="1" applyAlignment="1" applyProtection="1">
      <alignment horizontal="center" vertical="center" wrapText="1"/>
      <protection locked="0"/>
    </xf>
    <xf numFmtId="0" fontId="0" fillId="2" borderId="0" xfId="4" applyFont="1" applyFill="1" applyBorder="1" applyAlignment="1" applyProtection="1">
      <alignment vertical="center"/>
    </xf>
    <xf numFmtId="0" fontId="1" fillId="10" borderId="10" xfId="4" applyFont="1" applyFill="1" applyBorder="1" applyAlignment="1" applyProtection="1">
      <alignment vertical="center" wrapText="1"/>
    </xf>
    <xf numFmtId="0" fontId="23" fillId="10" borderId="11" xfId="0" applyFont="1" applyFill="1" applyBorder="1" applyAlignment="1" applyProtection="1">
      <alignment horizontal="center" vertical="top"/>
    </xf>
    <xf numFmtId="4" fontId="1" fillId="10" borderId="11" xfId="9" applyFont="1" applyFill="1" applyBorder="1" applyAlignment="1" applyProtection="1">
      <alignment horizontal="center" vertical="center" wrapText="1"/>
    </xf>
    <xf numFmtId="4" fontId="1" fillId="11" borderId="11" xfId="9" applyFont="1" applyFill="1" applyBorder="1" applyAlignment="1" applyProtection="1">
      <alignment horizontal="center" vertical="center" wrapText="1"/>
    </xf>
    <xf numFmtId="0" fontId="1" fillId="0" borderId="0" xfId="4" applyFont="1" applyFill="1" applyBorder="1" applyAlignment="1" applyProtection="1">
      <alignment vertical="center"/>
    </xf>
    <xf numFmtId="0" fontId="0" fillId="0" borderId="0" xfId="4" applyFont="1" applyFill="1" applyAlignment="1" applyProtection="1">
      <alignment horizontal="left" vertical="center" wrapText="1"/>
    </xf>
    <xf numFmtId="0" fontId="1" fillId="0" borderId="0" xfId="4" applyFont="1" applyFill="1" applyAlignment="1" applyProtection="1">
      <alignment horizontal="left" vertical="center" wrapText="1"/>
    </xf>
    <xf numFmtId="0" fontId="1" fillId="0" borderId="0" xfId="4" applyFont="1" applyFill="1" applyAlignment="1" applyProtection="1">
      <alignment horizontal="left" vertical="center" wrapText="1"/>
    </xf>
  </cellXfs>
  <cellStyles count="11">
    <cellStyle name="Гиперссылка" xfId="5" builtinId="8"/>
    <cellStyle name="Заголовок" xfId="7"/>
    <cellStyle name="ЗаголовокСтолбца" xfId="8"/>
    <cellStyle name="Значение" xfId="9"/>
    <cellStyle name="Обычный" xfId="0" builtinId="0"/>
    <cellStyle name="Обычный_RANGE_46_EE" xfId="6"/>
    <cellStyle name="Обычный_SIMPLE_1_massive2" xfId="1"/>
    <cellStyle name="Обычный_ЖКУ_проект3" xfId="3"/>
    <cellStyle name="Обычный_Мониторинг инвестиций" xfId="4"/>
    <cellStyle name="Обычный_Шаблон по источникам для Модуля Реестр (2) 2" xfId="2"/>
    <cellStyle name="ФормулаВБ_Мониторинг инвестиций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114301</xdr:colOff>
      <xdr:row>4</xdr:row>
      <xdr:rowOff>38100</xdr:rowOff>
    </xdr:from>
    <xdr:to>
      <xdr:col>8</xdr:col>
      <xdr:colOff>600075</xdr:colOff>
      <xdr:row>4</xdr:row>
      <xdr:rowOff>323850</xdr:rowOff>
    </xdr:to>
    <xdr:sp macro="[1]!mod_00.cmdStart_Click_Handler" textlink="">
      <xdr:nvSpPr>
        <xdr:cNvPr id="2" name="cmdStart" hidden="1"/>
        <xdr:cNvSpPr>
          <a:spLocks noChangeArrowheads="1"/>
        </xdr:cNvSpPr>
      </xdr:nvSpPr>
      <xdr:spPr bwMode="auto">
        <a:xfrm>
          <a:off x="7200901" y="38100"/>
          <a:ext cx="1647824" cy="28575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FFFFFF"/>
            </a:gs>
            <a:gs pos="100000">
              <a:srgbClr val="C0C0C0"/>
            </a:gs>
          </a:gsLst>
          <a:lin ang="5400000" scaled="1"/>
        </a:gradFill>
        <a:ln w="3175" algn="ctr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6</xdr:row>
      <xdr:rowOff>9525</xdr:rowOff>
    </xdr:from>
    <xdr:to>
      <xdr:col>3</xdr:col>
      <xdr:colOff>306705</xdr:colOff>
      <xdr:row>7</xdr:row>
      <xdr:rowOff>38100</xdr:rowOff>
    </xdr:to>
    <xdr:pic macro="[1]!mod_00.FREEZE_PANES">
      <xdr:nvPicPr>
        <xdr:cNvPr id="2" name="FREEZE_PANES_C9" descr="update_org.pn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76250"/>
          <a:ext cx="29718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1592580</xdr:colOff>
      <xdr:row>4</xdr:row>
      <xdr:rowOff>114300</xdr:rowOff>
    </xdr:from>
    <xdr:to>
      <xdr:col>7</xdr:col>
      <xdr:colOff>461010</xdr:colOff>
      <xdr:row>5</xdr:row>
      <xdr:rowOff>142874</xdr:rowOff>
    </xdr:to>
    <xdr:sp macro="[1]!mod_01.cmdAtLengthEventClick_Handler" textlink="">
      <xdr:nvSpPr>
        <xdr:cNvPr id="3" name="cmdAtLengthEvent"/>
        <xdr:cNvSpPr/>
      </xdr:nvSpPr>
      <xdr:spPr>
        <a:xfrm>
          <a:off x="4269105" y="276225"/>
          <a:ext cx="2106930" cy="2190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900" b="1">
              <a:solidFill>
                <a:srgbClr val="0070C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данные по мероприятию</a:t>
          </a:r>
        </a:p>
      </xdr:txBody>
    </xdr:sp>
    <xdr:clientData fPrintsWithSheet="0"/>
  </xdr:twoCellAnchor>
  <xdr:twoCellAnchor editAs="oneCell">
    <xdr:from>
      <xdr:col>22</xdr:col>
      <xdr:colOff>1043940</xdr:colOff>
      <xdr:row>4</xdr:row>
      <xdr:rowOff>121920</xdr:rowOff>
    </xdr:from>
    <xdr:to>
      <xdr:col>24</xdr:col>
      <xdr:colOff>396525</xdr:colOff>
      <xdr:row>5</xdr:row>
      <xdr:rowOff>140970</xdr:rowOff>
    </xdr:to>
    <xdr:sp macro="[1]!mod_01.cmdAtLengthObjectClick_Handler" textlink="">
      <xdr:nvSpPr>
        <xdr:cNvPr id="4" name="cmdAtLengthObject"/>
        <xdr:cNvSpPr/>
      </xdr:nvSpPr>
      <xdr:spPr>
        <a:xfrm>
          <a:off x="23256240" y="283845"/>
          <a:ext cx="1629060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900" b="1">
              <a:solidFill>
                <a:srgbClr val="0070C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данные по объекту</a:t>
          </a:r>
        </a:p>
      </xdr:txBody>
    </xdr:sp>
    <xdr:clientData fPrintsWithSheet="0"/>
  </xdr:twoCellAnchor>
  <xdr:twoCellAnchor editAs="oneCell">
    <xdr:from>
      <xdr:col>40</xdr:col>
      <xdr:colOff>845820</xdr:colOff>
      <xdr:row>4</xdr:row>
      <xdr:rowOff>121920</xdr:rowOff>
    </xdr:from>
    <xdr:to>
      <xdr:col>48</xdr:col>
      <xdr:colOff>1442085</xdr:colOff>
      <xdr:row>5</xdr:row>
      <xdr:rowOff>140970</xdr:rowOff>
    </xdr:to>
    <xdr:sp macro="[1]!mod_01.cmdAtLengthCncsn_Click_Handler" textlink="">
      <xdr:nvSpPr>
        <xdr:cNvPr id="5" name="cmdAtLengthCncsn" hidden="1"/>
        <xdr:cNvSpPr/>
      </xdr:nvSpPr>
      <xdr:spPr>
        <a:xfrm>
          <a:off x="43529250" y="283845"/>
          <a:ext cx="125158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ru-RU" sz="900" b="1">
              <a:solidFill>
                <a:srgbClr val="0070C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данные по КС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5;&#1048;&#1040;&#1057;_2023\&#1069;&#1085;&#1077;&#1088;&#1075;&#1086;&#1058;&#1088;&#1072;&#1085;&#1079;&#1080;&#1090;\&#1048;&#1055;\&#1082;%20&#1086;&#1090;&#1087;&#1088;&#1072;&#1074;&#1082;&#1077;%20&#1082;&#1086;&#1088;&#1088;&#1077;&#1082;&#1090;&#1080;&#1088;&#1086;&#1074;&#1082;&#1072;%202022&#1075;\INV.WARM.MONTHLY.2022(v1.1)_&#1082;&#1086;&#1090;&#1077;&#1083;&#1100;&#1085;&#1099;&#1077;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_01"/>
      <sheetName val="modProv"/>
      <sheetName val="Инструкция"/>
      <sheetName val="Лог обновления"/>
      <sheetName val="Титульный"/>
      <sheetName val="ИП"/>
      <sheetName val="Качество и надежность"/>
      <sheetName val="Комментарии"/>
      <sheetName val="Проверочный свод"/>
      <sheetName val="Проверка"/>
      <sheetName val="TEHSHEET"/>
      <sheetName val="AllSheetsInThisWorkbook"/>
      <sheetName val="et_union"/>
      <sheetName val="mod_00"/>
      <sheetName val="mod_02"/>
      <sheetName val="mod_com"/>
      <sheetName val="modFill"/>
      <sheetName val="modHTTP"/>
      <sheetName val="modReestr"/>
      <sheetName val="modInstruction"/>
      <sheetName val="modUpdTemplMain"/>
      <sheetName val="modfrmCheckUpdates"/>
      <sheetName val="modfrmDateChoose"/>
      <sheetName val="modfrmRegion"/>
      <sheetName val="modfrmReestr"/>
      <sheetName val="REESTR_MO"/>
      <sheetName val="REESTR_ORG"/>
      <sheetName val="REESTR_IP"/>
      <sheetName val="modClassifierValidate"/>
      <sheetName val="modCheckCyan"/>
      <sheetName val="modHyp"/>
    </sheetNames>
    <definedNames>
      <definedName name="mod_00.cmdStart_Click_Handler"/>
      <definedName name="mod_00.FREEZE_PANES"/>
      <definedName name="mod_01.cmdAtLengthCncsn_Click_Handler"/>
      <definedName name="mod_01.cmdAtLengthEventClick_Handler"/>
      <definedName name="mod_01.cmdAtLengthObjectClick_Handler"/>
    </definedNames>
    <sheetDataSet>
      <sheetData sheetId="0"/>
      <sheetData sheetId="1"/>
      <sheetData sheetId="2">
        <row r="3">
          <cell r="B3" t="str">
            <v>Версия 1.1</v>
          </cell>
        </row>
      </sheetData>
      <sheetData sheetId="3"/>
      <sheetData sheetId="4">
        <row r="7">
          <cell r="F7" t="str">
            <v>Кемеровская область</v>
          </cell>
        </row>
        <row r="9">
          <cell r="F9">
            <v>2022</v>
          </cell>
        </row>
        <row r="16">
          <cell r="F16" t="str">
            <v>ООО "Энерготранзит"</v>
          </cell>
        </row>
      </sheetData>
      <sheetData sheetId="5"/>
      <sheetData sheetId="6"/>
      <sheetData sheetId="7"/>
      <sheetData sheetId="8"/>
      <sheetData sheetId="9"/>
      <sheetData sheetId="10">
        <row r="2">
          <cell r="C2" t="str">
            <v>2003</v>
          </cell>
          <cell r="D2" t="str">
            <v>Январь</v>
          </cell>
          <cell r="H2" t="str">
            <v>1 февраля 2022 года</v>
          </cell>
          <cell r="I2" t="str">
            <v>1 месяц</v>
          </cell>
          <cell r="J2">
            <v>1</v>
          </cell>
        </row>
        <row r="3">
          <cell r="C3" t="str">
            <v>2004</v>
          </cell>
          <cell r="D3" t="str">
            <v>Февраль</v>
          </cell>
          <cell r="H3" t="str">
            <v>1 марта 2022 года</v>
          </cell>
          <cell r="I3" t="str">
            <v>2 месяца</v>
          </cell>
          <cell r="J3">
            <v>2</v>
          </cell>
        </row>
        <row r="4">
          <cell r="C4" t="str">
            <v>2005</v>
          </cell>
          <cell r="D4" t="str">
            <v>Март</v>
          </cell>
          <cell r="H4" t="str">
            <v>1 апреля 2022 года</v>
          </cell>
          <cell r="I4" t="str">
            <v>3 месяца</v>
          </cell>
          <cell r="J4">
            <v>3</v>
          </cell>
        </row>
        <row r="5">
          <cell r="C5" t="str">
            <v>2006</v>
          </cell>
          <cell r="D5" t="str">
            <v>Апрель</v>
          </cell>
          <cell r="H5" t="str">
            <v>1 мая 2022 года</v>
          </cell>
          <cell r="I5" t="str">
            <v>4 месяца</v>
          </cell>
          <cell r="J5">
            <v>4</v>
          </cell>
        </row>
        <row r="6">
          <cell r="C6" t="str">
            <v>2007</v>
          </cell>
          <cell r="D6" t="str">
            <v>Май</v>
          </cell>
          <cell r="H6" t="str">
            <v>1 июня 2022 года</v>
          </cell>
          <cell r="I6" t="str">
            <v>5 месяцев</v>
          </cell>
          <cell r="J6">
            <v>5</v>
          </cell>
        </row>
        <row r="7">
          <cell r="C7" t="str">
            <v>2008</v>
          </cell>
          <cell r="D7" t="str">
            <v>Июнь</v>
          </cell>
          <cell r="H7" t="str">
            <v>1 июля 2022 года</v>
          </cell>
          <cell r="I7" t="str">
            <v>6 месяцев</v>
          </cell>
          <cell r="J7">
            <v>6</v>
          </cell>
        </row>
        <row r="8">
          <cell r="C8" t="str">
            <v>2009</v>
          </cell>
          <cell r="D8" t="str">
            <v>Июль</v>
          </cell>
          <cell r="H8" t="str">
            <v>1 августа 2022 года</v>
          </cell>
          <cell r="I8" t="str">
            <v>7 месяцев</v>
          </cell>
          <cell r="J8">
            <v>7</v>
          </cell>
        </row>
        <row r="9">
          <cell r="C9" t="str">
            <v>2010</v>
          </cell>
          <cell r="D9" t="str">
            <v>Август</v>
          </cell>
          <cell r="H9" t="str">
            <v>1 сентября 2022 года</v>
          </cell>
          <cell r="I9" t="str">
            <v>8 месяцев</v>
          </cell>
          <cell r="J9">
            <v>8</v>
          </cell>
        </row>
        <row r="10">
          <cell r="C10" t="str">
            <v>2011</v>
          </cell>
          <cell r="D10" t="str">
            <v>Сентябрь</v>
          </cell>
          <cell r="H10" t="str">
            <v>1 октября 2022 года</v>
          </cell>
          <cell r="I10" t="str">
            <v>9 месяцев</v>
          </cell>
          <cell r="J10">
            <v>9</v>
          </cell>
        </row>
        <row r="11">
          <cell r="C11" t="str">
            <v>2012</v>
          </cell>
          <cell r="D11" t="str">
            <v>Октябрь</v>
          </cell>
          <cell r="H11" t="str">
            <v>1 ноября 2022 года</v>
          </cell>
          <cell r="I11" t="str">
            <v>10 месяцев</v>
          </cell>
          <cell r="J11">
            <v>10</v>
          </cell>
        </row>
        <row r="12">
          <cell r="C12" t="str">
            <v>2013</v>
          </cell>
          <cell r="D12" t="str">
            <v>Ноябрь</v>
          </cell>
          <cell r="H12" t="str">
            <v>1 декабря 2022 года</v>
          </cell>
          <cell r="I12" t="str">
            <v>11 месяцев</v>
          </cell>
          <cell r="J12">
            <v>11</v>
          </cell>
        </row>
        <row r="13">
          <cell r="C13" t="str">
            <v>2014</v>
          </cell>
          <cell r="D13" t="str">
            <v>Декабрь</v>
          </cell>
          <cell r="H13" t="str">
            <v>1 января 2023 года</v>
          </cell>
          <cell r="I13" t="str">
            <v>12 месяцев</v>
          </cell>
          <cell r="J13">
            <v>12</v>
          </cell>
        </row>
        <row r="14">
          <cell r="C14" t="str">
            <v>2015</v>
          </cell>
        </row>
        <row r="15">
          <cell r="C15" t="str">
            <v>2016</v>
          </cell>
        </row>
        <row r="16">
          <cell r="C16" t="str">
            <v>2017</v>
          </cell>
        </row>
        <row r="17">
          <cell r="C17" t="str">
            <v>2018</v>
          </cell>
        </row>
        <row r="18">
          <cell r="C18" t="str">
            <v>2019</v>
          </cell>
        </row>
        <row r="19">
          <cell r="C19" t="str">
            <v>2020</v>
          </cell>
        </row>
        <row r="20">
          <cell r="C20" t="str">
            <v>2021</v>
          </cell>
        </row>
        <row r="21">
          <cell r="C21" t="str">
            <v>2022</v>
          </cell>
        </row>
        <row r="22">
          <cell r="C22" t="str">
            <v>2023</v>
          </cell>
        </row>
        <row r="23">
          <cell r="C23" t="str">
            <v>2024</v>
          </cell>
        </row>
        <row r="24">
          <cell r="C24" t="str">
            <v>2025</v>
          </cell>
        </row>
        <row r="25">
          <cell r="C25" t="str">
            <v>2026</v>
          </cell>
        </row>
        <row r="26">
          <cell r="C26" t="str">
            <v>2027</v>
          </cell>
        </row>
        <row r="27">
          <cell r="C27" t="str">
            <v>2028</v>
          </cell>
        </row>
        <row r="28">
          <cell r="C28" t="str">
            <v>2029</v>
          </cell>
        </row>
        <row r="29">
          <cell r="C29" t="str">
            <v>2030</v>
          </cell>
        </row>
        <row r="30">
          <cell r="C30" t="str">
            <v>2031</v>
          </cell>
        </row>
        <row r="31">
          <cell r="C31" t="str">
            <v>2032</v>
          </cell>
        </row>
        <row r="32">
          <cell r="C32" t="str">
            <v>2033</v>
          </cell>
        </row>
        <row r="33">
          <cell r="C33" t="str">
            <v>2034</v>
          </cell>
        </row>
        <row r="34">
          <cell r="C34" t="str">
            <v>2035</v>
          </cell>
        </row>
        <row r="35">
          <cell r="C35" t="str">
            <v>2036</v>
          </cell>
        </row>
        <row r="36">
          <cell r="C36" t="str">
            <v>2037</v>
          </cell>
        </row>
        <row r="37">
          <cell r="C37" t="str">
            <v>2038</v>
          </cell>
        </row>
        <row r="38">
          <cell r="C38" t="str">
            <v>2039</v>
          </cell>
        </row>
        <row r="39">
          <cell r="C39" t="str">
            <v>2040</v>
          </cell>
        </row>
        <row r="40">
          <cell r="C40" t="str">
            <v>2041</v>
          </cell>
        </row>
        <row r="41">
          <cell r="C41" t="str">
            <v>2042</v>
          </cell>
        </row>
        <row r="42">
          <cell r="C42" t="str">
            <v>2043</v>
          </cell>
        </row>
        <row r="43">
          <cell r="C43" t="str">
            <v>2044</v>
          </cell>
        </row>
        <row r="44">
          <cell r="C44" t="str">
            <v>2045</v>
          </cell>
        </row>
        <row r="45">
          <cell r="C45" t="str">
            <v>2046</v>
          </cell>
        </row>
        <row r="46">
          <cell r="C46" t="str">
            <v>2047</v>
          </cell>
        </row>
        <row r="47">
          <cell r="C47" t="str">
            <v>2048</v>
          </cell>
        </row>
        <row r="48">
          <cell r="C48" t="str">
            <v>2049</v>
          </cell>
        </row>
        <row r="49">
          <cell r="C49" t="str">
            <v>2050</v>
          </cell>
        </row>
        <row r="50">
          <cell r="C50" t="str">
            <v>2051</v>
          </cell>
        </row>
        <row r="51">
          <cell r="C51" t="str">
            <v>2052</v>
          </cell>
        </row>
        <row r="52">
          <cell r="C52" t="str">
            <v>2053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D5" workbookViewId="0">
      <selection activeCell="H39" sqref="H39"/>
    </sheetView>
  </sheetViews>
  <sheetFormatPr defaultColWidth="9.140625" defaultRowHeight="11.25" x14ac:dyDescent="0.25"/>
  <cols>
    <col min="1" max="1" width="10.7109375" style="5" hidden="1" customWidth="1"/>
    <col min="2" max="2" width="10.7109375" style="2" hidden="1" customWidth="1"/>
    <col min="3" max="3" width="3.7109375" style="6" hidden="1" customWidth="1"/>
    <col min="4" max="4" width="3.7109375" style="7" customWidth="1"/>
    <col min="5" max="5" width="20" style="7" customWidth="1"/>
    <col min="6" max="6" width="50.7109375" style="7" customWidth="1"/>
    <col min="7" max="7" width="8.28515625" style="8" customWidth="1"/>
    <col min="8" max="16384" width="9.140625" style="7"/>
  </cols>
  <sheetData>
    <row r="1" spans="1:10" s="3" customFormat="1" ht="13.5" hidden="1" customHeight="1" x14ac:dyDescent="0.25">
      <c r="A1" s="1"/>
      <c r="B1" s="2"/>
      <c r="G1" s="4"/>
    </row>
    <row r="2" spans="1:10" s="3" customFormat="1" ht="12" hidden="1" customHeight="1" x14ac:dyDescent="0.25">
      <c r="A2" s="1"/>
      <c r="B2" s="2"/>
      <c r="G2" s="4"/>
    </row>
    <row r="3" spans="1:10" hidden="1" x14ac:dyDescent="0.25"/>
    <row r="4" spans="1:10" hidden="1" x14ac:dyDescent="0.25">
      <c r="D4" s="9"/>
      <c r="E4" s="10"/>
      <c r="F4" s="11" t="str">
        <f>version</f>
        <v>Версия 1.1</v>
      </c>
    </row>
    <row r="5" spans="1:10" ht="28.5" customHeight="1" x14ac:dyDescent="0.25">
      <c r="D5" s="12"/>
      <c r="E5" s="13" t="str">
        <f>"Контроль за использованием инвестиционных ресурсов, включаемых в регулируемые государством цены (тарифы) в сфере теплоснабжения за " &amp; god &amp; " год"</f>
        <v>Контроль за использованием инвестиционных ресурсов, включаемых в регулируемые государством цены (тарифы) в сфере теплоснабжения за 2022 год</v>
      </c>
      <c r="F5" s="13"/>
      <c r="G5" s="14"/>
    </row>
    <row r="6" spans="1:10" x14ac:dyDescent="0.25">
      <c r="D6" s="9"/>
      <c r="E6" s="15"/>
      <c r="F6" s="16"/>
      <c r="G6" s="14"/>
      <c r="H6" s="17"/>
      <c r="I6" s="17"/>
      <c r="J6" s="17"/>
    </row>
    <row r="7" spans="1:10" ht="19.5" x14ac:dyDescent="0.25">
      <c r="D7" s="12"/>
      <c r="E7" s="18" t="s">
        <v>0</v>
      </c>
      <c r="F7" s="19" t="s">
        <v>1</v>
      </c>
      <c r="G7" s="20"/>
      <c r="H7" s="17"/>
      <c r="I7" s="17"/>
      <c r="J7" s="17"/>
    </row>
    <row r="8" spans="1:10" ht="3.75" customHeight="1" x14ac:dyDescent="0.25">
      <c r="A8" s="21"/>
      <c r="D8" s="22"/>
      <c r="E8" s="18"/>
      <c r="F8" s="23"/>
      <c r="G8" s="24"/>
      <c r="H8" s="17"/>
      <c r="I8" s="17"/>
      <c r="J8" s="17"/>
    </row>
    <row r="9" spans="1:10" ht="19.5" x14ac:dyDescent="0.25">
      <c r="D9" s="12"/>
      <c r="E9" s="25" t="s">
        <v>2</v>
      </c>
      <c r="F9" s="26">
        <v>2022</v>
      </c>
      <c r="G9" s="27" t="s">
        <v>3</v>
      </c>
      <c r="H9" s="17"/>
      <c r="I9" s="17"/>
      <c r="J9" s="17"/>
    </row>
    <row r="10" spans="1:10" ht="19.5" x14ac:dyDescent="0.25">
      <c r="B10" s="2">
        <v>1</v>
      </c>
      <c r="C10" s="6">
        <v>1</v>
      </c>
      <c r="D10" s="12"/>
      <c r="E10" s="28" t="s">
        <v>4</v>
      </c>
      <c r="F10" s="29" t="s">
        <v>5</v>
      </c>
      <c r="G10" s="27"/>
      <c r="H10" s="17"/>
      <c r="I10" s="17"/>
      <c r="J10" s="17"/>
    </row>
    <row r="11" spans="1:10" ht="19.5" x14ac:dyDescent="0.25">
      <c r="D11" s="12"/>
      <c r="E11" s="30" t="s">
        <v>6</v>
      </c>
      <c r="F11" s="31" t="str">
        <f>IF(condition_date="","",VLOOKUP(condition_date,[1]TEHSHEET!H2:I13,2,0))</f>
        <v>12 месяцев</v>
      </c>
      <c r="G11" s="32">
        <f>IF(condition_date="",0,VLOOKUP(condition_date,[1]TEHSHEET!H2:J13,3,0))</f>
        <v>12</v>
      </c>
      <c r="H11" s="17"/>
      <c r="I11" s="17"/>
      <c r="J11" s="17"/>
    </row>
    <row r="12" spans="1:10" ht="3.75" customHeight="1" x14ac:dyDescent="0.25">
      <c r="A12" s="21"/>
      <c r="D12" s="22"/>
      <c r="E12" s="18"/>
      <c r="F12" s="23"/>
      <c r="G12" s="24"/>
      <c r="H12" s="17"/>
      <c r="I12" s="17"/>
      <c r="J12" s="17"/>
    </row>
    <row r="13" spans="1:10" ht="75" x14ac:dyDescent="0.25">
      <c r="D13" s="12"/>
      <c r="E13" s="28" t="s">
        <v>7</v>
      </c>
      <c r="F13" s="33" t="s">
        <v>8</v>
      </c>
      <c r="G13" s="27"/>
      <c r="H13" s="17">
        <v>1</v>
      </c>
      <c r="I13" s="17">
        <v>30992391</v>
      </c>
      <c r="J13" s="34">
        <v>68134318</v>
      </c>
    </row>
    <row r="14" spans="1:10" ht="3.75" customHeight="1" x14ac:dyDescent="0.25">
      <c r="C14" s="35"/>
      <c r="D14" s="22"/>
      <c r="E14" s="36"/>
      <c r="F14" s="23"/>
      <c r="G14" s="37"/>
      <c r="H14" s="17"/>
      <c r="I14" s="17"/>
      <c r="J14" s="17"/>
    </row>
    <row r="15" spans="1:10" ht="3.75" customHeight="1" x14ac:dyDescent="0.15">
      <c r="C15" s="35"/>
      <c r="D15" s="22"/>
      <c r="E15" s="38"/>
      <c r="F15" s="39"/>
      <c r="G15" s="37"/>
      <c r="H15" s="17"/>
      <c r="I15" s="17"/>
      <c r="J15" s="17"/>
    </row>
    <row r="16" spans="1:10" ht="19.5" x14ac:dyDescent="0.25">
      <c r="C16" s="35"/>
      <c r="D16" s="40"/>
      <c r="E16" s="36" t="s">
        <v>9</v>
      </c>
      <c r="F16" s="41" t="s">
        <v>10</v>
      </c>
      <c r="G16" s="42"/>
      <c r="H16" s="43"/>
      <c r="I16" s="17"/>
      <c r="J16" s="44"/>
    </row>
    <row r="17" spans="1:10" ht="19.5" x14ac:dyDescent="0.25">
      <c r="C17" s="35"/>
      <c r="D17" s="40"/>
      <c r="E17" s="36" t="s">
        <v>11</v>
      </c>
      <c r="F17" s="45" t="s">
        <v>12</v>
      </c>
      <c r="G17" s="42"/>
      <c r="H17" s="43"/>
      <c r="I17" s="17"/>
      <c r="J17" s="44"/>
    </row>
    <row r="18" spans="1:10" ht="19.5" x14ac:dyDescent="0.25">
      <c r="C18" s="35"/>
      <c r="D18" s="40"/>
      <c r="E18" s="36" t="s">
        <v>13</v>
      </c>
      <c r="F18" s="45" t="s">
        <v>14</v>
      </c>
      <c r="G18" s="42"/>
      <c r="H18" s="43"/>
      <c r="I18" s="17"/>
      <c r="J18" s="44"/>
    </row>
    <row r="19" spans="1:10" ht="30" x14ac:dyDescent="0.25">
      <c r="D19" s="12"/>
      <c r="E19" s="28" t="s">
        <v>15</v>
      </c>
      <c r="F19" s="46" t="s">
        <v>16</v>
      </c>
      <c r="G19" s="27"/>
      <c r="H19" s="17"/>
      <c r="I19" s="17"/>
      <c r="J19" s="17"/>
    </row>
    <row r="20" spans="1:10" ht="3.75" customHeight="1" x14ac:dyDescent="0.25">
      <c r="A20" s="21"/>
      <c r="D20" s="22"/>
      <c r="E20" s="18"/>
      <c r="F20" s="23"/>
      <c r="G20" s="24"/>
      <c r="H20" s="17"/>
      <c r="I20" s="17"/>
      <c r="J20" s="17"/>
    </row>
    <row r="21" spans="1:10" ht="19.5" x14ac:dyDescent="0.25">
      <c r="D21" s="12"/>
      <c r="E21" s="18" t="s">
        <v>17</v>
      </c>
      <c r="F21" s="46" t="s">
        <v>18</v>
      </c>
      <c r="G21" s="27"/>
      <c r="H21" s="17"/>
      <c r="I21" s="17"/>
      <c r="J21" s="17"/>
    </row>
    <row r="22" spans="1:10" ht="22.5" x14ac:dyDescent="0.25">
      <c r="D22" s="12"/>
      <c r="E22" s="18" t="s">
        <v>19</v>
      </c>
      <c r="F22" s="46" t="s">
        <v>20</v>
      </c>
      <c r="G22" s="27"/>
      <c r="H22" s="17"/>
      <c r="I22" s="17"/>
      <c r="J22" s="17"/>
    </row>
    <row r="23" spans="1:10" ht="3.75" customHeight="1" x14ac:dyDescent="0.25">
      <c r="C23" s="35"/>
      <c r="D23" s="22"/>
      <c r="E23" s="36"/>
      <c r="F23" s="23"/>
      <c r="G23" s="37"/>
      <c r="H23" s="17"/>
      <c r="I23" s="17"/>
      <c r="J23" s="17"/>
    </row>
    <row r="24" spans="1:10" ht="19.5" x14ac:dyDescent="0.25">
      <c r="D24" s="12"/>
      <c r="E24" s="28" t="s">
        <v>21</v>
      </c>
      <c r="F24" s="46" t="s">
        <v>22</v>
      </c>
      <c r="G24" s="27"/>
      <c r="H24" s="17"/>
      <c r="I24" s="17"/>
      <c r="J24" s="17"/>
    </row>
    <row r="25" spans="1:10" ht="45.75" customHeight="1" x14ac:dyDescent="0.25">
      <c r="C25" s="35"/>
      <c r="D25" s="40"/>
      <c r="E25" s="28" t="s">
        <v>23</v>
      </c>
      <c r="F25" s="46" t="s">
        <v>24</v>
      </c>
      <c r="G25" s="42"/>
      <c r="H25" s="47" t="s">
        <v>25</v>
      </c>
      <c r="I25" s="17"/>
      <c r="J25" s="44"/>
    </row>
    <row r="26" spans="1:10" ht="27" customHeight="1" x14ac:dyDescent="0.25">
      <c r="C26" s="35"/>
      <c r="D26" s="40"/>
      <c r="E26" s="28" t="s">
        <v>26</v>
      </c>
      <c r="F26" s="46" t="s">
        <v>27</v>
      </c>
      <c r="G26" s="42"/>
      <c r="H26" s="43"/>
      <c r="I26" s="17"/>
      <c r="J26" s="44"/>
    </row>
    <row r="27" spans="1:10" ht="25.5" customHeight="1" x14ac:dyDescent="0.25">
      <c r="C27" s="35"/>
      <c r="D27" s="40"/>
      <c r="E27" s="28" t="s">
        <v>28</v>
      </c>
      <c r="F27" s="46" t="s">
        <v>22</v>
      </c>
      <c r="G27" s="42"/>
      <c r="H27" s="43"/>
      <c r="I27" s="17"/>
      <c r="J27" s="44"/>
    </row>
    <row r="28" spans="1:10" ht="3.75" customHeight="1" x14ac:dyDescent="0.25">
      <c r="D28" s="12"/>
      <c r="E28" s="18"/>
      <c r="F28" s="48"/>
      <c r="G28" s="9"/>
      <c r="H28" s="17"/>
      <c r="I28" s="17"/>
      <c r="J28" s="17"/>
    </row>
    <row r="29" spans="1:10" ht="3.75" customHeight="1" x14ac:dyDescent="0.15">
      <c r="C29" s="35"/>
      <c r="D29" s="22"/>
      <c r="E29" s="38"/>
      <c r="F29" s="39"/>
      <c r="G29" s="37"/>
      <c r="H29" s="17"/>
      <c r="I29" s="17"/>
      <c r="J29" s="17"/>
    </row>
    <row r="30" spans="1:10" ht="19.5" x14ac:dyDescent="0.25">
      <c r="D30" s="12"/>
      <c r="E30" s="28" t="s">
        <v>29</v>
      </c>
      <c r="F30" s="49" t="s">
        <v>30</v>
      </c>
      <c r="G30" s="27"/>
      <c r="H30" s="17"/>
      <c r="I30" s="17"/>
      <c r="J30" s="17"/>
    </row>
    <row r="31" spans="1:10" ht="19.5" customHeight="1" x14ac:dyDescent="0.25">
      <c r="D31" s="12"/>
      <c r="E31" s="28" t="s">
        <v>31</v>
      </c>
      <c r="F31" s="50" t="s">
        <v>32</v>
      </c>
      <c r="G31" s="27"/>
      <c r="H31" s="17"/>
      <c r="I31" s="17"/>
      <c r="J31" s="17"/>
    </row>
    <row r="32" spans="1:10" ht="3.75" customHeight="1" x14ac:dyDescent="0.25">
      <c r="D32" s="12"/>
      <c r="E32" s="18"/>
      <c r="F32" s="51"/>
      <c r="G32" s="9"/>
      <c r="H32" s="17"/>
      <c r="I32" s="17"/>
      <c r="J32" s="17"/>
    </row>
    <row r="33" spans="1:10" ht="19.5" customHeight="1" x14ac:dyDescent="0.25">
      <c r="D33" s="12"/>
      <c r="E33" s="18" t="s">
        <v>33</v>
      </c>
      <c r="F33" s="52" t="s">
        <v>59</v>
      </c>
      <c r="G33" s="27"/>
      <c r="H33" s="17"/>
      <c r="I33" s="17"/>
      <c r="J33" s="17"/>
    </row>
    <row r="34" spans="1:10" ht="3.75" customHeight="1" x14ac:dyDescent="0.25">
      <c r="C34" s="35"/>
      <c r="D34" s="22"/>
      <c r="E34" s="36"/>
      <c r="F34" s="23"/>
      <c r="G34" s="37"/>
      <c r="H34" s="17"/>
      <c r="I34" s="17"/>
      <c r="J34" s="17"/>
    </row>
    <row r="35" spans="1:10" ht="3.75" customHeight="1" x14ac:dyDescent="0.15">
      <c r="C35" s="35"/>
      <c r="D35" s="22"/>
      <c r="E35" s="38"/>
      <c r="F35" s="39"/>
      <c r="G35" s="37"/>
      <c r="H35" s="17"/>
      <c r="I35" s="17"/>
      <c r="J35" s="17"/>
    </row>
    <row r="36" spans="1:10" ht="19.5" x14ac:dyDescent="0.25">
      <c r="D36" s="12"/>
      <c r="E36" s="28" t="s">
        <v>34</v>
      </c>
      <c r="F36" s="53" t="s">
        <v>35</v>
      </c>
      <c r="G36" s="9"/>
      <c r="H36" s="17"/>
      <c r="I36" s="17"/>
      <c r="J36" s="17"/>
    </row>
    <row r="37" spans="1:10" ht="19.5" customHeight="1" x14ac:dyDescent="0.25">
      <c r="D37" s="12"/>
      <c r="E37" s="28" t="s">
        <v>36</v>
      </c>
      <c r="F37" s="54" t="s">
        <v>37</v>
      </c>
      <c r="G37" s="9"/>
      <c r="H37" s="17"/>
      <c r="I37" s="17"/>
      <c r="J37" s="17"/>
    </row>
    <row r="38" spans="1:10" ht="19.5" customHeight="1" x14ac:dyDescent="0.25">
      <c r="D38" s="12"/>
      <c r="E38" s="28" t="s">
        <v>38</v>
      </c>
      <c r="F38" s="54" t="s">
        <v>39</v>
      </c>
      <c r="G38" s="9"/>
      <c r="H38" s="17"/>
      <c r="I38" s="17"/>
      <c r="J38" s="17"/>
    </row>
    <row r="39" spans="1:10" ht="19.5" customHeight="1" x14ac:dyDescent="0.25">
      <c r="D39" s="12"/>
      <c r="E39" s="28" t="s">
        <v>40</v>
      </c>
      <c r="F39" s="55" t="s">
        <v>41</v>
      </c>
      <c r="G39" s="9"/>
      <c r="H39" s="17"/>
      <c r="I39" s="17"/>
      <c r="J39" s="17"/>
    </row>
    <row r="40" spans="1:10" ht="22.5" x14ac:dyDescent="0.25">
      <c r="D40" s="12"/>
      <c r="E40" s="28" t="s">
        <v>42</v>
      </c>
      <c r="F40" s="56" t="s">
        <v>43</v>
      </c>
      <c r="G40" s="9"/>
      <c r="H40" s="17"/>
      <c r="I40" s="17"/>
      <c r="J40" s="17"/>
    </row>
    <row r="41" spans="1:10" ht="22.5" customHeight="1" x14ac:dyDescent="0.25">
      <c r="D41" s="12"/>
      <c r="E41" s="28" t="s">
        <v>44</v>
      </c>
      <c r="F41" s="57" t="s">
        <v>45</v>
      </c>
      <c r="G41" s="9"/>
      <c r="H41" s="17"/>
      <c r="I41" s="17"/>
      <c r="J41" s="17"/>
    </row>
    <row r="42" spans="1:10" ht="3.75" customHeight="1" x14ac:dyDescent="0.25">
      <c r="C42" s="35"/>
      <c r="D42" s="22"/>
      <c r="E42" s="36"/>
      <c r="F42" s="23"/>
      <c r="G42" s="37"/>
      <c r="H42" s="17"/>
      <c r="I42" s="17"/>
      <c r="J42" s="17"/>
    </row>
    <row r="43" spans="1:10" ht="12.75" customHeight="1" x14ac:dyDescent="0.15">
      <c r="A43" s="58"/>
      <c r="D43" s="9"/>
      <c r="E43" s="38"/>
      <c r="F43" s="39" t="s">
        <v>46</v>
      </c>
      <c r="G43" s="24"/>
      <c r="H43" s="17"/>
      <c r="I43" s="17"/>
      <c r="J43" s="17"/>
    </row>
    <row r="44" spans="1:10" ht="20.100000000000001" customHeight="1" x14ac:dyDescent="0.25">
      <c r="A44" s="58"/>
      <c r="B44" s="59"/>
      <c r="D44" s="60"/>
      <c r="E44" s="61" t="s">
        <v>47</v>
      </c>
      <c r="F44" s="62" t="s">
        <v>48</v>
      </c>
      <c r="G44" s="63"/>
      <c r="H44" s="17"/>
      <c r="I44" s="17"/>
      <c r="J44" s="17"/>
    </row>
    <row r="45" spans="1:10" ht="20.100000000000001" customHeight="1" x14ac:dyDescent="0.25">
      <c r="A45" s="58"/>
      <c r="B45" s="59"/>
      <c r="D45" s="60"/>
      <c r="E45" s="61" t="s">
        <v>49</v>
      </c>
      <c r="F45" s="62" t="s">
        <v>48</v>
      </c>
      <c r="G45" s="63"/>
      <c r="H45" s="17"/>
      <c r="I45" s="17"/>
      <c r="J45" s="17"/>
    </row>
    <row r="46" spans="1:10" ht="22.5" x14ac:dyDescent="0.15">
      <c r="A46" s="58"/>
      <c r="D46" s="9"/>
      <c r="F46" s="64" t="s">
        <v>50</v>
      </c>
      <c r="G46" s="24"/>
      <c r="H46" s="17"/>
      <c r="I46" s="17"/>
      <c r="J46" s="17"/>
    </row>
    <row r="47" spans="1:10" ht="20.100000000000001" customHeight="1" x14ac:dyDescent="0.25">
      <c r="A47" s="58"/>
      <c r="B47" s="59"/>
      <c r="D47" s="60"/>
      <c r="E47" s="61" t="s">
        <v>51</v>
      </c>
      <c r="F47" s="62" t="s">
        <v>52</v>
      </c>
      <c r="G47" s="63"/>
      <c r="H47" s="17"/>
      <c r="I47" s="17"/>
      <c r="J47" s="17"/>
    </row>
    <row r="48" spans="1:10" ht="20.100000000000001" customHeight="1" x14ac:dyDescent="0.25">
      <c r="A48" s="58"/>
      <c r="B48" s="59"/>
      <c r="D48" s="60"/>
      <c r="E48" s="61" t="s">
        <v>53</v>
      </c>
      <c r="F48" s="62" t="s">
        <v>54</v>
      </c>
      <c r="G48" s="63"/>
      <c r="H48" s="17"/>
      <c r="I48" s="17"/>
      <c r="J48" s="17"/>
    </row>
    <row r="49" spans="1:10" ht="20.100000000000001" customHeight="1" x14ac:dyDescent="0.25">
      <c r="A49" s="58"/>
      <c r="B49" s="59"/>
      <c r="D49" s="60"/>
      <c r="E49" s="61" t="s">
        <v>55</v>
      </c>
      <c r="F49" s="62" t="s">
        <v>56</v>
      </c>
      <c r="G49" s="63"/>
      <c r="H49" s="17"/>
      <c r="I49" s="17"/>
      <c r="J49" s="17"/>
    </row>
    <row r="50" spans="1:10" ht="20.100000000000001" customHeight="1" x14ac:dyDescent="0.25">
      <c r="A50" s="58"/>
      <c r="B50" s="59"/>
      <c r="D50" s="60"/>
      <c r="E50" s="61" t="s">
        <v>57</v>
      </c>
      <c r="F50" s="65" t="s">
        <v>58</v>
      </c>
      <c r="G50" s="63"/>
      <c r="H50" s="17"/>
      <c r="I50" s="17"/>
      <c r="J50" s="17"/>
    </row>
    <row r="51" spans="1:10" ht="3.75" customHeight="1" x14ac:dyDescent="0.25">
      <c r="E51" s="10"/>
      <c r="F51" s="66"/>
    </row>
  </sheetData>
  <mergeCells count="1">
    <mergeCell ref="E5:F5"/>
  </mergeCells>
  <dataValidations count="7">
    <dataValidation type="list" allowBlank="1" errorTitle="Ошибка" error="Выберите значение из списка" prompt="Выберите значение из списка" sqref="F10">
      <formula1>spr_condition_date</formula1>
    </dataValidation>
    <dataValidation allowBlank="1" showInputMessage="1" errorTitle="Ошибка" error="Выберите значение из списка" prompt="Значение подставится автоматически после выбора значения в ячейке F10!" sqref="F11"/>
    <dataValidation type="textLength" operator="lessThanOrEqual" allowBlank="1" showInputMessage="1" showErrorMessage="1" errorTitle="Ошибка" error="Допускается ввод не более 900 символов!" prompt="Для перехода по ссылке необходимо два раза нажать левую кнопку мыши!" sqref="F40:F41">
      <formula1>900</formula1>
    </dataValidation>
    <dataValidation allowBlank="1" showInputMessage="1" showErrorMessage="1" promptTitle="Ввод" prompt="Для выбора ИП необходимо два раза нажать левую кнопку мыши!" sqref="F13"/>
    <dataValidation type="textLength" operator="lessThanOrEqual" allowBlank="1" showInputMessage="1" showErrorMessage="1" errorTitle="Ошибка" error="Допускается ввод не более 900 символов!" sqref="F47:F50 F44:F45 F37:F38">
      <formula1>900</formula1>
    </dataValidation>
    <dataValidation allowBlank="1" errorTitle="Ошибка" error="Выберите значение из списка" prompt="Выберите значение из списка" sqref="F24:F27 F21:F22 F19"/>
    <dataValidation errorTitle="Внимание" error="Выберите значение из списка" prompt="Выберите значение из списка" sqref="F28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V132"/>
  <sheetViews>
    <sheetView tabSelected="1" topLeftCell="DN4" zoomScale="70" zoomScaleNormal="70" workbookViewId="0">
      <selection activeCell="DZ14" sqref="DZ14"/>
    </sheetView>
  </sheetViews>
  <sheetFormatPr defaultColWidth="10.5703125" defaultRowHeight="11.25" x14ac:dyDescent="0.25"/>
  <cols>
    <col min="1" max="2" width="9.140625" style="67" hidden="1" customWidth="1"/>
    <col min="3" max="3" width="3.7109375" style="67" customWidth="1"/>
    <col min="4" max="4" width="6.7109375" style="67" customWidth="1"/>
    <col min="5" max="5" width="29.7109375" style="67" customWidth="1"/>
    <col min="6" max="7" width="26.42578125" style="67" customWidth="1"/>
    <col min="8" max="10" width="25.85546875" style="67" customWidth="1"/>
    <col min="11" max="11" width="11.7109375" style="67" customWidth="1"/>
    <col min="12" max="12" width="23.7109375" style="67" hidden="1" customWidth="1"/>
    <col min="13" max="13" width="14.140625" style="67" hidden="1" customWidth="1"/>
    <col min="14" max="14" width="17.140625" style="67" customWidth="1"/>
    <col min="15" max="17" width="21.7109375" style="67" customWidth="1"/>
    <col min="18" max="19" width="12.28515625" style="67" customWidth="1"/>
    <col min="20" max="20" width="33" style="67" customWidth="1"/>
    <col min="21" max="21" width="3.7109375" style="67" customWidth="1"/>
    <col min="22" max="22" width="7.28515625" style="67" customWidth="1"/>
    <col min="23" max="23" width="17.7109375" style="67" customWidth="1"/>
    <col min="24" max="27" width="19.28515625" style="67" customWidth="1"/>
    <col min="28" max="28" width="11.7109375" style="67" customWidth="1"/>
    <col min="29" max="29" width="19.28515625" style="67" customWidth="1"/>
    <col min="30" max="30" width="11.7109375" style="67" customWidth="1"/>
    <col min="31" max="31" width="31" style="67" customWidth="1"/>
    <col min="32" max="32" width="12.140625" style="67" customWidth="1"/>
    <col min="33" max="34" width="19.28515625" style="67" customWidth="1"/>
    <col min="35" max="35" width="11.7109375" style="67" customWidth="1"/>
    <col min="36" max="36" width="19.28515625" style="67" customWidth="1"/>
    <col min="37" max="37" width="11.7109375" style="67" customWidth="1"/>
    <col min="38" max="38" width="3.7109375" style="67" customWidth="1"/>
    <col min="39" max="39" width="9.42578125" style="67" customWidth="1"/>
    <col min="40" max="40" width="44.5703125" style="67" customWidth="1"/>
    <col min="41" max="41" width="14.5703125" style="67" hidden="1" customWidth="1"/>
    <col min="42" max="42" width="36.28515625" style="67" hidden="1" customWidth="1"/>
    <col min="43" max="44" width="14.5703125" style="67" hidden="1" customWidth="1"/>
    <col min="45" max="45" width="36.28515625" style="67" hidden="1" customWidth="1"/>
    <col min="46" max="46" width="25.7109375" style="67" hidden="1" customWidth="1"/>
    <col min="47" max="48" width="14.7109375" style="67" hidden="1" customWidth="1"/>
    <col min="49" max="61" width="21.7109375" style="67" customWidth="1"/>
    <col min="62" max="64" width="22.7109375" style="67" customWidth="1"/>
    <col min="65" max="65" width="21.7109375" style="67" customWidth="1"/>
    <col min="66" max="68" width="22.7109375" style="67" customWidth="1"/>
    <col min="69" max="69" width="21.7109375" style="67" customWidth="1"/>
    <col min="70" max="72" width="22.7109375" style="67" customWidth="1"/>
    <col min="73" max="78" width="21.7109375" style="67" customWidth="1"/>
    <col min="79" max="81" width="22.7109375" style="67" customWidth="1"/>
    <col min="82" max="82" width="21.7109375" style="67" customWidth="1"/>
    <col min="83" max="85" width="22.7109375" style="67" customWidth="1"/>
    <col min="86" max="86" width="21.7109375" style="67" customWidth="1"/>
    <col min="87" max="89" width="22.7109375" style="67" customWidth="1"/>
    <col min="90" max="95" width="21.7109375" style="67" customWidth="1"/>
    <col min="96" max="98" width="22.7109375" style="67" customWidth="1"/>
    <col min="99" max="99" width="21.7109375" style="67" customWidth="1"/>
    <col min="100" max="102" width="22.7109375" style="67" customWidth="1"/>
    <col min="103" max="103" width="21.7109375" style="67" customWidth="1"/>
    <col min="104" max="106" width="22.7109375" style="67" customWidth="1"/>
    <col min="107" max="112" width="21.7109375" style="67" customWidth="1"/>
    <col min="113" max="115" width="22.7109375" style="67" customWidth="1"/>
    <col min="116" max="116" width="21.7109375" style="67" customWidth="1"/>
    <col min="117" max="119" width="22.7109375" style="67" customWidth="1"/>
    <col min="120" max="120" width="21.7109375" style="67" customWidth="1"/>
    <col min="121" max="123" width="22.7109375" style="67" customWidth="1"/>
    <col min="124" max="127" width="21.7109375" style="67" customWidth="1"/>
    <col min="128" max="128" width="23.85546875" style="67" customWidth="1"/>
    <col min="129" max="129" width="21.7109375" style="67" customWidth="1"/>
    <col min="130" max="130" width="38.140625" style="67" customWidth="1"/>
    <col min="131" max="131" width="82.85546875" style="67" customWidth="1"/>
    <col min="132" max="150" width="10.5703125" style="67" customWidth="1"/>
    <col min="151" max="16384" width="10.5703125" style="67"/>
  </cols>
  <sheetData>
    <row r="1" spans="3:137" ht="16.5" hidden="1" customHeight="1" x14ac:dyDescent="0.25">
      <c r="E1" s="67">
        <v>1</v>
      </c>
      <c r="AN1" s="68"/>
      <c r="AO1" s="68"/>
      <c r="AP1" s="68"/>
      <c r="AQ1" s="68"/>
      <c r="AR1" s="68"/>
      <c r="AS1" s="68"/>
      <c r="AT1" s="68"/>
      <c r="AU1" s="68"/>
      <c r="AV1" s="69"/>
      <c r="AW1" s="70" t="s">
        <v>60</v>
      </c>
      <c r="AX1" s="70" t="s">
        <v>61</v>
      </c>
      <c r="AY1" s="70" t="s">
        <v>62</v>
      </c>
      <c r="AZ1" s="71"/>
      <c r="BC1" s="72"/>
      <c r="BD1" s="70" t="s">
        <v>63</v>
      </c>
      <c r="BE1" s="73" t="s">
        <v>64</v>
      </c>
      <c r="BF1" s="73" t="s">
        <v>65</v>
      </c>
      <c r="BG1" s="73" t="s">
        <v>66</v>
      </c>
      <c r="BH1" s="73" t="s">
        <v>67</v>
      </c>
      <c r="BI1" s="74" t="s">
        <v>68</v>
      </c>
      <c r="BJ1" s="74" t="s">
        <v>69</v>
      </c>
      <c r="BK1" s="74" t="s">
        <v>70</v>
      </c>
      <c r="BL1" s="74" t="s">
        <v>71</v>
      </c>
      <c r="BM1" s="74" t="s">
        <v>72</v>
      </c>
      <c r="BN1" s="74" t="s">
        <v>73</v>
      </c>
      <c r="BO1" s="74" t="s">
        <v>74</v>
      </c>
      <c r="BP1" s="74" t="s">
        <v>75</v>
      </c>
      <c r="BQ1" s="74" t="s">
        <v>76</v>
      </c>
      <c r="BR1" s="74" t="s">
        <v>77</v>
      </c>
      <c r="BS1" s="74" t="s">
        <v>78</v>
      </c>
      <c r="BT1" s="74" t="s">
        <v>79</v>
      </c>
      <c r="BU1" s="71"/>
      <c r="BV1" s="75" t="s">
        <v>80</v>
      </c>
      <c r="BW1" s="73" t="s">
        <v>81</v>
      </c>
      <c r="BX1" s="73" t="s">
        <v>82</v>
      </c>
      <c r="BY1" s="73" t="s">
        <v>83</v>
      </c>
      <c r="BZ1" s="74" t="s">
        <v>84</v>
      </c>
      <c r="CA1" s="74" t="s">
        <v>85</v>
      </c>
      <c r="CB1" s="74" t="s">
        <v>86</v>
      </c>
      <c r="CC1" s="74" t="s">
        <v>87</v>
      </c>
      <c r="CD1" s="74" t="s">
        <v>88</v>
      </c>
      <c r="CE1" s="74" t="s">
        <v>89</v>
      </c>
      <c r="CF1" s="74" t="s">
        <v>90</v>
      </c>
      <c r="CG1" s="74" t="s">
        <v>91</v>
      </c>
      <c r="CH1" s="74" t="s">
        <v>92</v>
      </c>
      <c r="CI1" s="74" t="s">
        <v>93</v>
      </c>
      <c r="CJ1" s="74" t="s">
        <v>94</v>
      </c>
      <c r="CK1" s="74" t="s">
        <v>95</v>
      </c>
      <c r="CL1" s="71"/>
      <c r="CM1" s="73" t="s">
        <v>96</v>
      </c>
      <c r="CN1" s="73" t="s">
        <v>97</v>
      </c>
      <c r="CO1" s="73" t="s">
        <v>98</v>
      </c>
      <c r="CP1" s="73" t="s">
        <v>99</v>
      </c>
      <c r="CQ1" s="74" t="s">
        <v>100</v>
      </c>
      <c r="CR1" s="74" t="s">
        <v>101</v>
      </c>
      <c r="CS1" s="74" t="s">
        <v>102</v>
      </c>
      <c r="CT1" s="74" t="s">
        <v>103</v>
      </c>
      <c r="CU1" s="74" t="s">
        <v>104</v>
      </c>
      <c r="CV1" s="74" t="s">
        <v>105</v>
      </c>
      <c r="CW1" s="74" t="s">
        <v>106</v>
      </c>
      <c r="CX1" s="74" t="s">
        <v>107</v>
      </c>
      <c r="CY1" s="74" t="s">
        <v>108</v>
      </c>
      <c r="CZ1" s="74" t="s">
        <v>109</v>
      </c>
      <c r="DA1" s="74" t="s">
        <v>110</v>
      </c>
      <c r="DB1" s="74" t="s">
        <v>111</v>
      </c>
      <c r="DC1" s="71"/>
      <c r="DD1" s="75" t="s">
        <v>112</v>
      </c>
      <c r="DE1" s="75" t="s">
        <v>113</v>
      </c>
      <c r="DF1" s="75" t="s">
        <v>114</v>
      </c>
      <c r="DG1" s="75" t="s">
        <v>115</v>
      </c>
      <c r="DH1" s="74" t="s">
        <v>116</v>
      </c>
      <c r="DI1" s="74" t="s">
        <v>117</v>
      </c>
      <c r="DJ1" s="74" t="s">
        <v>118</v>
      </c>
      <c r="DK1" s="74" t="s">
        <v>119</v>
      </c>
      <c r="DL1" s="74" t="s">
        <v>120</v>
      </c>
      <c r="DM1" s="74" t="s">
        <v>121</v>
      </c>
      <c r="DN1" s="74" t="s">
        <v>122</v>
      </c>
      <c r="DO1" s="74" t="s">
        <v>123</v>
      </c>
      <c r="DP1" s="74" t="s">
        <v>124</v>
      </c>
      <c r="DQ1" s="74" t="s">
        <v>125</v>
      </c>
      <c r="DR1" s="74" t="s">
        <v>126</v>
      </c>
      <c r="DS1" s="74" t="s">
        <v>127</v>
      </c>
      <c r="DT1" s="71"/>
      <c r="DU1" s="76" t="s">
        <v>128</v>
      </c>
    </row>
    <row r="2" spans="3:137" ht="16.5" hidden="1" customHeight="1" x14ac:dyDescent="0.25">
      <c r="AW2" s="77"/>
      <c r="AX2" s="77"/>
      <c r="AY2" s="77"/>
      <c r="BD2" s="77"/>
      <c r="BE2" s="77"/>
      <c r="BF2" s="77"/>
      <c r="BG2" s="77"/>
      <c r="BH2" s="77"/>
      <c r="BI2" s="78">
        <v>1</v>
      </c>
      <c r="BJ2" s="78">
        <v>1</v>
      </c>
      <c r="BK2" s="78">
        <v>1</v>
      </c>
      <c r="BL2" s="78">
        <v>1</v>
      </c>
      <c r="BM2" s="78">
        <v>2</v>
      </c>
      <c r="BN2" s="78">
        <v>2</v>
      </c>
      <c r="BO2" s="78">
        <v>2</v>
      </c>
      <c r="BP2" s="78">
        <v>2</v>
      </c>
      <c r="BQ2" s="78">
        <v>3</v>
      </c>
      <c r="BR2" s="78">
        <v>3</v>
      </c>
      <c r="BS2" s="78">
        <v>3</v>
      </c>
      <c r="BT2" s="78">
        <v>3</v>
      </c>
      <c r="BV2" s="77"/>
      <c r="BW2" s="77"/>
      <c r="BX2" s="77"/>
      <c r="BY2" s="77"/>
      <c r="BZ2" s="78">
        <v>4</v>
      </c>
      <c r="CA2" s="78">
        <v>4</v>
      </c>
      <c r="CB2" s="78">
        <v>4</v>
      </c>
      <c r="CC2" s="78">
        <v>4</v>
      </c>
      <c r="CD2" s="78">
        <v>5</v>
      </c>
      <c r="CE2" s="78">
        <v>5</v>
      </c>
      <c r="CF2" s="78">
        <v>5</v>
      </c>
      <c r="CG2" s="78">
        <v>5</v>
      </c>
      <c r="CH2" s="78">
        <v>6</v>
      </c>
      <c r="CI2" s="78">
        <v>6</v>
      </c>
      <c r="CJ2" s="78">
        <v>6</v>
      </c>
      <c r="CK2" s="78">
        <v>6</v>
      </c>
      <c r="CM2" s="77"/>
      <c r="CN2" s="77"/>
      <c r="CO2" s="77"/>
      <c r="CP2" s="77"/>
      <c r="CQ2" s="78">
        <v>7</v>
      </c>
      <c r="CR2" s="78">
        <v>7</v>
      </c>
      <c r="CS2" s="78">
        <v>7</v>
      </c>
      <c r="CT2" s="78">
        <v>7</v>
      </c>
      <c r="CU2" s="78">
        <v>8</v>
      </c>
      <c r="CV2" s="78">
        <v>8</v>
      </c>
      <c r="CW2" s="78">
        <v>8</v>
      </c>
      <c r="CX2" s="78">
        <v>8</v>
      </c>
      <c r="CY2" s="78">
        <v>9</v>
      </c>
      <c r="CZ2" s="78">
        <v>9</v>
      </c>
      <c r="DA2" s="78">
        <v>9</v>
      </c>
      <c r="DB2" s="78">
        <v>9</v>
      </c>
      <c r="DD2" s="77"/>
      <c r="DE2" s="77"/>
      <c r="DF2" s="77"/>
      <c r="DG2" s="77"/>
      <c r="DH2" s="78">
        <v>10</v>
      </c>
      <c r="DI2" s="78">
        <v>10</v>
      </c>
      <c r="DJ2" s="78">
        <v>10</v>
      </c>
      <c r="DK2" s="78">
        <v>10</v>
      </c>
      <c r="DL2" s="78">
        <v>11</v>
      </c>
      <c r="DM2" s="78">
        <v>11</v>
      </c>
      <c r="DN2" s="78">
        <v>11</v>
      </c>
      <c r="DO2" s="78">
        <v>11</v>
      </c>
      <c r="DP2" s="78">
        <v>12</v>
      </c>
      <c r="DQ2" s="78">
        <v>12</v>
      </c>
      <c r="DR2" s="78">
        <v>12</v>
      </c>
      <c r="DS2" s="78">
        <v>12</v>
      </c>
    </row>
    <row r="3" spans="3:137" hidden="1" x14ac:dyDescent="0.25"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</row>
    <row r="4" spans="3:137" ht="12.75" customHeight="1" x14ac:dyDescent="0.25">
      <c r="C4" s="79"/>
      <c r="D4" s="81" t="str">
        <f xml:space="preserve"> "Справка о финансировании в тыс.руб (без НДС)"</f>
        <v>Справка о финансировании в тыс.руб (без НДС)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</row>
    <row r="5" spans="3:137" ht="15" x14ac:dyDescent="0.25">
      <c r="C5" s="79"/>
      <c r="D5" s="81" t="str">
        <f>region_name &amp; " " &amp; org</f>
        <v>Кемеровская область ООО "Энерготранзит"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6"/>
      <c r="AX5" s="86"/>
      <c r="AY5" s="87"/>
      <c r="AZ5" s="87"/>
      <c r="BA5" s="87"/>
      <c r="BB5" s="87"/>
      <c r="BC5" s="87"/>
      <c r="BD5" s="87"/>
      <c r="BE5" s="88" t="s">
        <v>129</v>
      </c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8" t="s">
        <v>130</v>
      </c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8" t="s">
        <v>131</v>
      </c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8" t="s">
        <v>132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90" t="s">
        <v>133</v>
      </c>
      <c r="DV5" s="71"/>
    </row>
    <row r="6" spans="3:137" x14ac:dyDescent="0.25"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2" t="s">
        <v>134</v>
      </c>
      <c r="BF6" s="93"/>
      <c r="BG6" s="93"/>
      <c r="BH6" s="93"/>
      <c r="BI6" s="92" t="s">
        <v>135</v>
      </c>
      <c r="BJ6" s="93"/>
      <c r="BK6" s="93"/>
      <c r="BL6" s="93"/>
      <c r="BM6" s="92" t="s">
        <v>136</v>
      </c>
      <c r="BN6" s="93"/>
      <c r="BO6" s="93"/>
      <c r="BP6" s="93"/>
      <c r="BQ6" s="92" t="s">
        <v>137</v>
      </c>
      <c r="BR6" s="93"/>
      <c r="BS6" s="93"/>
      <c r="BT6" s="93"/>
      <c r="BU6" s="90" t="str">
        <f>"Осталось профинансировать всего по ИП по результатам отчетного периода за " &amp; BE5 &amp; " " &amp; god &amp; " года ³"</f>
        <v>Осталось профинансировать всего по ИП по результатам отчетного периода за I квартал 2022 года ³</v>
      </c>
      <c r="BV6" s="92" t="s">
        <v>134</v>
      </c>
      <c r="BW6" s="93"/>
      <c r="BX6" s="93"/>
      <c r="BY6" s="93"/>
      <c r="BZ6" s="92" t="s">
        <v>138</v>
      </c>
      <c r="CA6" s="93"/>
      <c r="CB6" s="93"/>
      <c r="CC6" s="93"/>
      <c r="CD6" s="92" t="s">
        <v>139</v>
      </c>
      <c r="CE6" s="93"/>
      <c r="CF6" s="93"/>
      <c r="CG6" s="93"/>
      <c r="CH6" s="92" t="s">
        <v>140</v>
      </c>
      <c r="CI6" s="93"/>
      <c r="CJ6" s="93"/>
      <c r="CK6" s="93"/>
      <c r="CL6" s="90" t="str">
        <f>"Осталось профинансировать всего по ИП по результатам отчетного периода за " &amp; BV5 &amp; " " &amp; god &amp; " года ³"</f>
        <v>Осталось профинансировать всего по ИП по результатам отчетного периода за I полугодие 2022 года ³</v>
      </c>
      <c r="CM6" s="92" t="s">
        <v>134</v>
      </c>
      <c r="CN6" s="93"/>
      <c r="CO6" s="93"/>
      <c r="CP6" s="93"/>
      <c r="CQ6" s="92" t="s">
        <v>141</v>
      </c>
      <c r="CR6" s="93"/>
      <c r="CS6" s="93"/>
      <c r="CT6" s="93"/>
      <c r="CU6" s="92" t="s">
        <v>142</v>
      </c>
      <c r="CV6" s="93"/>
      <c r="CW6" s="93"/>
      <c r="CX6" s="93"/>
      <c r="CY6" s="92" t="s">
        <v>143</v>
      </c>
      <c r="CZ6" s="93"/>
      <c r="DA6" s="93"/>
      <c r="DB6" s="93"/>
      <c r="DC6" s="90" t="str">
        <f>"Осталось профинансировать всего по ИП по результатам отчетного периода за " &amp; CM5 &amp; " " &amp; god &amp; " года ³"</f>
        <v>Осталось профинансировать всего по ИП по результатам отчетного периода за 9 месяцев 2022 года ³</v>
      </c>
      <c r="DD6" s="92" t="s">
        <v>134</v>
      </c>
      <c r="DE6" s="93"/>
      <c r="DF6" s="93"/>
      <c r="DG6" s="93"/>
      <c r="DH6" s="92" t="s">
        <v>144</v>
      </c>
      <c r="DI6" s="93"/>
      <c r="DJ6" s="93"/>
      <c r="DK6" s="93"/>
      <c r="DL6" s="92" t="s">
        <v>145</v>
      </c>
      <c r="DM6" s="93"/>
      <c r="DN6" s="93"/>
      <c r="DO6" s="93"/>
      <c r="DP6" s="92" t="s">
        <v>146</v>
      </c>
      <c r="DQ6" s="93"/>
      <c r="DR6" s="93"/>
      <c r="DS6" s="93"/>
      <c r="DT6" s="90" t="str">
        <f>"Осталось профинансировать всего по ИП по результатам отчетного периода за " &amp; DD5 &amp; " " &amp; god &amp; " года ³"</f>
        <v>Осталось профинансировать всего по ИП по результатам отчетного периода за год 2022 года ³</v>
      </c>
      <c r="DU6" s="94"/>
      <c r="DV6" s="71"/>
    </row>
    <row r="7" spans="3:137" ht="20.25" customHeight="1" x14ac:dyDescent="0.25">
      <c r="C7" s="79"/>
      <c r="D7" s="93" t="s">
        <v>147</v>
      </c>
      <c r="E7" s="93" t="s">
        <v>148</v>
      </c>
      <c r="F7" s="93" t="s">
        <v>149</v>
      </c>
      <c r="G7" s="92" t="s">
        <v>150</v>
      </c>
      <c r="H7" s="95" t="s">
        <v>151</v>
      </c>
      <c r="I7" s="90" t="s">
        <v>152</v>
      </c>
      <c r="J7" s="96"/>
      <c r="K7" s="96"/>
      <c r="L7" s="96"/>
      <c r="M7" s="96"/>
      <c r="N7" s="95" t="s">
        <v>153</v>
      </c>
      <c r="O7" s="90" t="s">
        <v>154</v>
      </c>
      <c r="P7" s="90" t="s">
        <v>155</v>
      </c>
      <c r="Q7" s="96"/>
      <c r="R7" s="95" t="s">
        <v>156</v>
      </c>
      <c r="S7" s="97"/>
      <c r="T7" s="90" t="s">
        <v>157</v>
      </c>
      <c r="U7" s="98"/>
      <c r="V7" s="99" t="s">
        <v>158</v>
      </c>
      <c r="W7" s="90" t="s">
        <v>159</v>
      </c>
      <c r="X7" s="90" t="s">
        <v>160</v>
      </c>
      <c r="Y7" s="90" t="s">
        <v>161</v>
      </c>
      <c r="Z7" s="90" t="s">
        <v>162</v>
      </c>
      <c r="AA7" s="96"/>
      <c r="AB7" s="96"/>
      <c r="AC7" s="96"/>
      <c r="AD7" s="96"/>
      <c r="AE7" s="96"/>
      <c r="AF7" s="96"/>
      <c r="AG7" s="90" t="s">
        <v>152</v>
      </c>
      <c r="AH7" s="96"/>
      <c r="AI7" s="96"/>
      <c r="AJ7" s="96"/>
      <c r="AK7" s="96"/>
      <c r="AL7" s="98"/>
      <c r="AM7" s="99" t="s">
        <v>163</v>
      </c>
      <c r="AN7" s="95" t="s">
        <v>164</v>
      </c>
      <c r="AO7" s="90" t="s">
        <v>165</v>
      </c>
      <c r="AP7" s="90" t="s">
        <v>166</v>
      </c>
      <c r="AQ7" s="90" t="s">
        <v>167</v>
      </c>
      <c r="AR7" s="90" t="s">
        <v>168</v>
      </c>
      <c r="AS7" s="90" t="s">
        <v>169</v>
      </c>
      <c r="AT7" s="90" t="s">
        <v>170</v>
      </c>
      <c r="AU7" s="90" t="s">
        <v>171</v>
      </c>
      <c r="AV7" s="90" t="s">
        <v>172</v>
      </c>
      <c r="AW7" s="90" t="s">
        <v>173</v>
      </c>
      <c r="AX7" s="90" t="str">
        <f>"Факт за прошлые периоды по 31.12." &amp; god -1</f>
        <v>Факт за прошлые периоды по 31.12.2021</v>
      </c>
      <c r="AY7" s="90" t="str">
        <f>"Утверждено на "&amp;[1]Титульный!$F$9&amp;" год ¹"</f>
        <v>Утверждено на 2022 год ¹</v>
      </c>
      <c r="AZ7" s="90" t="str">
        <f>"Всего факт за I квартал " &amp; god &amp; " года"</f>
        <v>Всего факт за I квартал 2022 года</v>
      </c>
      <c r="BA7" s="90" t="str">
        <f>"Всего факт за I полугодие " &amp; god &amp; " года"</f>
        <v>Всего факт за I полугодие 2022 года</v>
      </c>
      <c r="BB7" s="90" t="str">
        <f>"Всего факт за 9 месяцев " &amp; god &amp; " года"</f>
        <v>Всего факт за 9 месяцев 2022 года</v>
      </c>
      <c r="BC7" s="90" t="str">
        <f>"Всего факт за год " &amp; god &amp; " года"</f>
        <v>Всего факт за год 2022 года</v>
      </c>
      <c r="BD7" s="90" t="str">
        <f>"Осталось профинансировать всего по ИП по результатам отчетного периода за год " &amp; god &amp; " года ³"</f>
        <v>Осталось профинансировать всего по ИП по результатам отчетного периода за год 2022 года ³</v>
      </c>
      <c r="BE7" s="90" t="str">
        <f>"Всего факт за " &amp; BE5 &amp; " " &amp; god &amp; " года ²³"</f>
        <v>Всего факт за I квартал 2022 года ²³</v>
      </c>
      <c r="BF7" s="100" t="str">
        <f>"Освоено (согласно актам выполненных работ) за " &amp; BE5 &amp; " " &amp; god &amp; " года (в соответствии с запланированными по ИП мероприятиями)²³"</f>
        <v>Освоено (согласно актам выполненных работ) за I квартал 2022 года (в соответствии с запланированными по ИП мероприятиями)²³</v>
      </c>
      <c r="BG7" s="100" t="str">
        <f>"Освоено (согласно актам выполненных работ)  за " &amp; BE5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I квартал 2022 года за предущие периоды реализации ИП (если мероприятие не было предусмотрено в плане 2022 года)</v>
      </c>
      <c r="BH7" s="100" t="str">
        <f>"Освоено (согласно актам выполненных работ) за " &amp; BE5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I квартал 2022 года за будущие периоды реализации ИП (если мероприятие не было предусмотрено в плане 2022 года)</v>
      </c>
      <c r="BI7" s="90" t="str">
        <f>"Всего факт за " &amp; BI6 &amp; " " &amp; god &amp; " года ²³"</f>
        <v>Всего факт за Январь 2022 года ²³</v>
      </c>
      <c r="BJ7" s="100" t="str">
        <f>"Освоено (согласно актам выполненных работ) за " &amp; BI6 &amp; " " &amp; god &amp; " года (в соответствии с запланированными по ИП мероприятиями)²³"</f>
        <v>Освоено (согласно актам выполненных работ) за Январь 2022 года (в соответствии с запланированными по ИП мероприятиями)²³</v>
      </c>
      <c r="BK7" s="100" t="str">
        <f>"Освоено (согласно актам выполненных работ)  за " &amp; BI6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Январь 2022 года за предущие периоды реализации ИП (если мероприятие не было предусмотрено в плане 2022 года)</v>
      </c>
      <c r="BL7" s="100" t="str">
        <f>"Освоено (согласно актам выполненных работ) за " &amp; BI6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Январь 2022 года за будущие периоды реализации ИП (если мероприятие не было предусмотрено в плане 2022 года)</v>
      </c>
      <c r="BM7" s="90" t="str">
        <f>"Всего факт за " &amp; BM6 &amp; " " &amp; god &amp; " года ²³"</f>
        <v>Всего факт за Февраль 2022 года ²³</v>
      </c>
      <c r="BN7" s="100" t="str">
        <f>"Освоено (согласно актам выполненных работ) за " &amp; BM6 &amp; " " &amp; god &amp; " года (в соответствии с запланированными по ИП мероприятиями)²³"</f>
        <v>Освоено (согласно актам выполненных работ) за Февраль 2022 года (в соответствии с запланированными по ИП мероприятиями)²³</v>
      </c>
      <c r="BO7" s="100" t="str">
        <f>"Освоено (согласно актам выполненных работ)  за " &amp; BM6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Февраль 2022 года за предущие периоды реализации ИП (если мероприятие не было предусмотрено в плане 2022 года)</v>
      </c>
      <c r="BP7" s="100" t="str">
        <f>"Освоено (согласно актам выполненных работ) за " &amp; BM6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Февраль 2022 года за будущие периоды реализации ИП (если мероприятие не было предусмотрено в плане 2022 года)</v>
      </c>
      <c r="BQ7" s="90" t="str">
        <f>"Всего факт за " &amp; BQ6 &amp; " " &amp; god &amp; " года ²³"</f>
        <v>Всего факт за Март 2022 года ²³</v>
      </c>
      <c r="BR7" s="100" t="str">
        <f>"Освоено (согласно актам выполненных работ) за " &amp; BQ6 &amp; " " &amp; god &amp; " года (в соответствии с запланированными по ИП мероприятиями)²³"</f>
        <v>Освоено (согласно актам выполненных работ) за Март 2022 года (в соответствии с запланированными по ИП мероприятиями)²³</v>
      </c>
      <c r="BS7" s="100" t="str">
        <f>"Освоено (согласно актам выполненных работ)  за " &amp; BQ6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Март 2022 года за предущие периоды реализации ИП (если мероприятие не было предусмотрено в плане 2022 года)</v>
      </c>
      <c r="BT7" s="100" t="str">
        <f>"Освоено (согласно актам выполненных работ) за " &amp; BQ6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Март 2022 года за будущие периоды реализации ИП (если мероприятие не было предусмотрено в плане 2022 года)</v>
      </c>
      <c r="BU7" s="94"/>
      <c r="BV7" s="90" t="str">
        <f>"Всего факт за " &amp; BV5 &amp; " " &amp; god &amp; " года ²³"</f>
        <v>Всего факт за I полугодие 2022 года ²³</v>
      </c>
      <c r="BW7" s="100" t="str">
        <f>"Освоено (согласно актам выполненных работ) за " &amp; BV5 &amp; " " &amp; god &amp; " года (в соответствии с запланированными по ИП мероприятиями)²³"</f>
        <v>Освоено (согласно актам выполненных работ) за I полугодие 2022 года (в соответствии с запланированными по ИП мероприятиями)²³</v>
      </c>
      <c r="BX7" s="100" t="str">
        <f>"Освоено (согласно актам выполненных работ)  за " &amp; BV5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I полугодие 2022 года за предущие периоды реализации ИП (если мероприятие не было предусмотрено в плане 2022 года)</v>
      </c>
      <c r="BY7" s="100" t="str">
        <f>"Освоено (согласно актам выполненных работ) за " &amp; BV5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I полугодие 2022 года за будущие периоды реализации ИП (если мероприятие не было предусмотрено в плане 2022 года)</v>
      </c>
      <c r="BZ7" s="90" t="str">
        <f>"Всего факт за " &amp; BZ6 &amp; " " &amp; god &amp; " года ²³"</f>
        <v>Всего факт за Апрель 2022 года ²³</v>
      </c>
      <c r="CA7" s="100" t="str">
        <f>"Освоено (согласно актам выполненных работ) за " &amp; BZ6 &amp; " " &amp; god &amp; " года (в соответствии с запланированными по ИП мероприятиями)²³"</f>
        <v>Освоено (согласно актам выполненных работ) за Апрель 2022 года (в соответствии с запланированными по ИП мероприятиями)²³</v>
      </c>
      <c r="CB7" s="100" t="str">
        <f>"Освоено (согласно актам выполненных работ)  за " &amp; BZ6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Апрель 2022 года за предущие периоды реализации ИП (если мероприятие не было предусмотрено в плане 2022 года)</v>
      </c>
      <c r="CC7" s="100" t="str">
        <f>"Освоено (согласно актам выполненных работ) за " &amp; BZ6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Апрель 2022 года за будущие периоды реализации ИП (если мероприятие не было предусмотрено в плане 2022 года)</v>
      </c>
      <c r="CD7" s="90" t="str">
        <f>"Всего факт за " &amp; CD6 &amp; " " &amp; god &amp; " года ²³"</f>
        <v>Всего факт за Май 2022 года ²³</v>
      </c>
      <c r="CE7" s="100" t="str">
        <f>"Освоено (согласно актам выполненных работ) за " &amp; CD6 &amp; " " &amp; god &amp; " года (в соответствии с запланированными по ИП мероприятиями)²³"</f>
        <v>Освоено (согласно актам выполненных работ) за Май 2022 года (в соответствии с запланированными по ИП мероприятиями)²³</v>
      </c>
      <c r="CF7" s="100" t="str">
        <f>"Освоено (согласно актам выполненных работ)  за " &amp; CD6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Май 2022 года за предущие периоды реализации ИП (если мероприятие не было предусмотрено в плане 2022 года)</v>
      </c>
      <c r="CG7" s="100" t="str">
        <f>"Освоено (согласно актам выполненных работ) за " &amp; CD6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Май 2022 года за будущие периоды реализации ИП (если мероприятие не было предусмотрено в плане 2022 года)</v>
      </c>
      <c r="CH7" s="90" t="str">
        <f>"Всего факт за " &amp; CH6 &amp; " " &amp; god &amp; " года ²³"</f>
        <v>Всего факт за Июнь 2022 года ²³</v>
      </c>
      <c r="CI7" s="100" t="str">
        <f>"Освоено (согласно актам выполненных работ) за " &amp; CH6 &amp; " " &amp; god &amp; " года (в соответствии с запланированными по ИП мероприятиями)²³"</f>
        <v>Освоено (согласно актам выполненных работ) за Июнь 2022 года (в соответствии с запланированными по ИП мероприятиями)²³</v>
      </c>
      <c r="CJ7" s="100" t="str">
        <f>"Освоено (согласно актам выполненных работ)  за " &amp; CH6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Июнь 2022 года за предущие периоды реализации ИП (если мероприятие не было предусмотрено в плане 2022 года)</v>
      </c>
      <c r="CK7" s="100" t="str">
        <f>"Освоено (согласно актам выполненных работ) за " &amp; CH6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Июнь 2022 года за будущие периоды реализации ИП (если мероприятие не было предусмотрено в плане 2022 года)</v>
      </c>
      <c r="CL7" s="94"/>
      <c r="CM7" s="90" t="str">
        <f>"Всего факт за " &amp; CM5 &amp; " " &amp; god &amp; " года ²³"</f>
        <v>Всего факт за 9 месяцев 2022 года ²³</v>
      </c>
      <c r="CN7" s="100" t="str">
        <f>"Освоено (согласно актам выполненных работ) за " &amp; CM5 &amp; " " &amp; god &amp; " года (в соответствии с запланированными по ИП мероприятиями)²³"</f>
        <v>Освоено (согласно актам выполненных работ) за 9 месяцев 2022 года (в соответствии с запланированными по ИП мероприятиями)²³</v>
      </c>
      <c r="CO7" s="100" t="str">
        <f>"Освоено (согласно актам выполненных работ)  за " &amp; CM5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9 месяцев 2022 года за предущие периоды реализации ИП (если мероприятие не было предусмотрено в плане 2022 года)</v>
      </c>
      <c r="CP7" s="100" t="str">
        <f>"Освоено (согласно актам выполненных работ) за " &amp; CM5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9 месяцев 2022 года за будущие периоды реализации ИП (если мероприятие не было предусмотрено в плане 2022 года)</v>
      </c>
      <c r="CQ7" s="90" t="str">
        <f>"Всего факт за " &amp; CQ6 &amp; " " &amp; god &amp; " года ²³"</f>
        <v>Всего факт за Июль 2022 года ²³</v>
      </c>
      <c r="CR7" s="100" t="str">
        <f>"Освоено (согласно актам выполненных работ) за " &amp; CQ6 &amp; " " &amp; god &amp; " года (в соответствии с запланированными по ИП мероприятиями)²³"</f>
        <v>Освоено (согласно актам выполненных работ) за Июль 2022 года (в соответствии с запланированными по ИП мероприятиями)²³</v>
      </c>
      <c r="CS7" s="100" t="str">
        <f>"Освоено (согласно актам выполненных работ)  за " &amp; CQ6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Июль 2022 года за предущие периоды реализации ИП (если мероприятие не было предусмотрено в плане 2022 года)</v>
      </c>
      <c r="CT7" s="100" t="str">
        <f>"Освоено (согласно актам выполненных работ) за " &amp; CQ6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Июль 2022 года за будущие периоды реализации ИП (если мероприятие не было предусмотрено в плане 2022 года)</v>
      </c>
      <c r="CU7" s="90" t="str">
        <f>"Всего факт за " &amp; CU6 &amp; " " &amp; god &amp; " года ²³"</f>
        <v>Всего факт за Август 2022 года ²³</v>
      </c>
      <c r="CV7" s="100" t="str">
        <f>"Освоено (согласно актам выполненных работ) за " &amp; CU6 &amp; " " &amp; god &amp; " года (в соответствии с запланированными по ИП мероприятиями)²³"</f>
        <v>Освоено (согласно актам выполненных работ) за Август 2022 года (в соответствии с запланированными по ИП мероприятиями)²³</v>
      </c>
      <c r="CW7" s="100" t="str">
        <f>"Освоено (согласно актам выполненных работ)  за " &amp; CU6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Август 2022 года за предущие периоды реализации ИП (если мероприятие не было предусмотрено в плане 2022 года)</v>
      </c>
      <c r="CX7" s="100" t="str">
        <f>"Освоено (согласно актам выполненных работ) за " &amp; CU6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Август 2022 года за будущие периоды реализации ИП (если мероприятие не было предусмотрено в плане 2022 года)</v>
      </c>
      <c r="CY7" s="90" t="str">
        <f>"Всего факт за " &amp; CY6 &amp; " " &amp; god &amp; " года ²³"</f>
        <v>Всего факт за Сентябрь 2022 года ²³</v>
      </c>
      <c r="CZ7" s="100" t="str">
        <f>"Освоено (согласно актам выполненных работ) за " &amp; CY6 &amp; " " &amp; god &amp; " года (в соответствии с запланированными по ИП мероприятиями)²³"</f>
        <v>Освоено (согласно актам выполненных работ) за Сентябрь 2022 года (в соответствии с запланированными по ИП мероприятиями)²³</v>
      </c>
      <c r="DA7" s="100" t="str">
        <f>"Освоено (согласно актам выполненных работ)  за " &amp; CY6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Сентябрь 2022 года за предущие периоды реализации ИП (если мероприятие не было предусмотрено в плане 2022 года)</v>
      </c>
      <c r="DB7" s="100" t="str">
        <f>"Освоено (согласно актам выполненных работ) за " &amp; CY6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Сентябрь 2022 года за будущие периоды реализации ИП (если мероприятие не было предусмотрено в плане 2022 года)</v>
      </c>
      <c r="DC7" s="94"/>
      <c r="DD7" s="90" t="str">
        <f>"Всего факт за " &amp; DD5 &amp; " " &amp; god &amp; " года ²³"</f>
        <v>Всего факт за год 2022 года ²³</v>
      </c>
      <c r="DE7" s="100" t="str">
        <f>"Освоено (согласно актам выполненных работ) за " &amp; DD5 &amp; " " &amp; god &amp; " года (в соответствии с запланированными по ИП мероприятиями)²³"</f>
        <v>Освоено (согласно актам выполненных работ) за год 2022 года (в соответствии с запланированными по ИП мероприятиями)²³</v>
      </c>
      <c r="DF7" s="100" t="str">
        <f>"Освоено (согласно актам выполненных работ)  за " &amp; DD5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год 2022 года за предущие периоды реализации ИП (если мероприятие не было предусмотрено в плане 2022 года)</v>
      </c>
      <c r="DG7" s="100" t="str">
        <f>"Освоено (согласно актам выполненных работ) за " &amp; DD5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год 2022 года за будущие периоды реализации ИП (если мероприятие не было предусмотрено в плане 2022 года)</v>
      </c>
      <c r="DH7" s="90" t="str">
        <f>"Всего факт за " &amp; DH6 &amp; " " &amp; god &amp; " года ²³"</f>
        <v>Всего факт за Октябрь 2022 года ²³</v>
      </c>
      <c r="DI7" s="100" t="str">
        <f>"Освоено (согласно актам выполненных работ) за " &amp; DH6 &amp; " " &amp; god &amp; " года (в соответствии с запланированными по ИП мероприятиями)²³"</f>
        <v>Освоено (согласно актам выполненных работ) за Октябрь 2022 года (в соответствии с запланированными по ИП мероприятиями)²³</v>
      </c>
      <c r="DJ7" s="100" t="str">
        <f>"Освоено (согласно актам выполненных работ)  за " &amp; DH6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Октябрь 2022 года за предущие периоды реализации ИП (если мероприятие не было предусмотрено в плане 2022 года)</v>
      </c>
      <c r="DK7" s="100" t="str">
        <f>"Освоено (согласно актам выполненных работ) за " &amp; DH6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Октябрь 2022 года за будущие периоды реализации ИП (если мероприятие не было предусмотрено в плане 2022 года)</v>
      </c>
      <c r="DL7" s="90" t="str">
        <f>"Всего факт за " &amp; DL6 &amp; " " &amp; god &amp; " года ²³"</f>
        <v>Всего факт за Ноябрь 2022 года ²³</v>
      </c>
      <c r="DM7" s="100" t="str">
        <f>"Освоено (согласно актам выполненных работ) за " &amp; DL6 &amp; " " &amp; god &amp; " года (в соответствии с запланированными по ИП мероприятиями)²³"</f>
        <v>Освоено (согласно актам выполненных работ) за Ноябрь 2022 года (в соответствии с запланированными по ИП мероприятиями)²³</v>
      </c>
      <c r="DN7" s="100" t="str">
        <f>"Освоено (согласно актам выполненных работ)  за " &amp; DL6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Ноябрь 2022 года за предущие периоды реализации ИП (если мероприятие не было предусмотрено в плане 2022 года)</v>
      </c>
      <c r="DO7" s="100" t="str">
        <f>"Освоено (согласно актам выполненных работ) за " &amp; DL6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Ноябрь 2022 года за будущие периоды реализации ИП (если мероприятие не было предусмотрено в плане 2022 года)</v>
      </c>
      <c r="DP7" s="90" t="str">
        <f>"Всего факт за " &amp; DP6 &amp; " " &amp; god &amp; " года ²³"</f>
        <v>Всего факт за Декабрь 2022 года ²³</v>
      </c>
      <c r="DQ7" s="100" t="str">
        <f>"Освоено (согласно актам выполненных работ) за " &amp; DP6 &amp; " " &amp; god &amp; " года (в соответствии с запланированными по ИП мероприятиями)²³"</f>
        <v>Освоено (согласно актам выполненных работ) за Декабрь 2022 года (в соответствии с запланированными по ИП мероприятиями)²³</v>
      </c>
      <c r="DR7" s="100" t="str">
        <f>"Освоено (согласно актам выполненных работ)  за " &amp; DP6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Декабрь 2022 года за предущие периоды реализации ИП (если мероприятие не было предусмотрено в плане 2022 года)</v>
      </c>
      <c r="DS7" s="100" t="str">
        <f>"Освоено (согласно актам выполненных работ) за " &amp; DP6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Декабрь 2022 года за будущие периоды реализации ИП (если мероприятие не было предусмотрено в плане 2022 года)</v>
      </c>
      <c r="DT7" s="94"/>
      <c r="DU7" s="94"/>
      <c r="DV7" s="101"/>
      <c r="DW7" s="102"/>
      <c r="DX7" s="102"/>
    </row>
    <row r="8" spans="3:137" ht="54" customHeight="1" x14ac:dyDescent="0.25">
      <c r="C8" s="79"/>
      <c r="D8" s="103"/>
      <c r="E8" s="103"/>
      <c r="F8" s="103"/>
      <c r="G8" s="103"/>
      <c r="H8" s="104"/>
      <c r="I8" s="105" t="s">
        <v>174</v>
      </c>
      <c r="J8" s="105" t="s">
        <v>175</v>
      </c>
      <c r="K8" s="105" t="s">
        <v>176</v>
      </c>
      <c r="L8" s="105" t="s">
        <v>177</v>
      </c>
      <c r="M8" s="105" t="s">
        <v>178</v>
      </c>
      <c r="N8" s="104"/>
      <c r="O8" s="94"/>
      <c r="P8" s="105" t="s">
        <v>179</v>
      </c>
      <c r="Q8" s="105" t="s">
        <v>132</v>
      </c>
      <c r="R8" s="105" t="s">
        <v>180</v>
      </c>
      <c r="S8" s="105" t="s">
        <v>181</v>
      </c>
      <c r="T8" s="94"/>
      <c r="U8" s="106"/>
      <c r="V8" s="107"/>
      <c r="W8" s="94"/>
      <c r="X8" s="94"/>
      <c r="Y8" s="94"/>
      <c r="Z8" s="105" t="s">
        <v>174</v>
      </c>
      <c r="AA8" s="105" t="s">
        <v>175</v>
      </c>
      <c r="AB8" s="105" t="s">
        <v>176</v>
      </c>
      <c r="AC8" s="105" t="s">
        <v>182</v>
      </c>
      <c r="AD8" s="105" t="s">
        <v>176</v>
      </c>
      <c r="AE8" s="105" t="s">
        <v>183</v>
      </c>
      <c r="AF8" s="105" t="s">
        <v>184</v>
      </c>
      <c r="AG8" s="105" t="s">
        <v>174</v>
      </c>
      <c r="AH8" s="105" t="s">
        <v>175</v>
      </c>
      <c r="AI8" s="105" t="s">
        <v>176</v>
      </c>
      <c r="AJ8" s="105" t="s">
        <v>182</v>
      </c>
      <c r="AK8" s="105" t="s">
        <v>176</v>
      </c>
      <c r="AL8" s="106"/>
      <c r="AM8" s="107"/>
      <c r="AN8" s="10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108"/>
      <c r="BG8" s="108"/>
      <c r="BH8" s="108"/>
      <c r="BI8" s="94"/>
      <c r="BJ8" s="108"/>
      <c r="BK8" s="108"/>
      <c r="BL8" s="108"/>
      <c r="BM8" s="94"/>
      <c r="BN8" s="108"/>
      <c r="BO8" s="108"/>
      <c r="BP8" s="108"/>
      <c r="BQ8" s="94"/>
      <c r="BR8" s="108"/>
      <c r="BS8" s="108"/>
      <c r="BT8" s="108"/>
      <c r="BU8" s="94"/>
      <c r="BV8" s="94"/>
      <c r="BW8" s="108"/>
      <c r="BX8" s="108"/>
      <c r="BY8" s="108"/>
      <c r="BZ8" s="94"/>
      <c r="CA8" s="108"/>
      <c r="CB8" s="108"/>
      <c r="CC8" s="108"/>
      <c r="CD8" s="94"/>
      <c r="CE8" s="108"/>
      <c r="CF8" s="108"/>
      <c r="CG8" s="108"/>
      <c r="CH8" s="94"/>
      <c r="CI8" s="108"/>
      <c r="CJ8" s="108"/>
      <c r="CK8" s="108"/>
      <c r="CL8" s="94"/>
      <c r="CM8" s="94"/>
      <c r="CN8" s="108"/>
      <c r="CO8" s="108"/>
      <c r="CP8" s="108"/>
      <c r="CQ8" s="94"/>
      <c r="CR8" s="108"/>
      <c r="CS8" s="108"/>
      <c r="CT8" s="108"/>
      <c r="CU8" s="94"/>
      <c r="CV8" s="108"/>
      <c r="CW8" s="108"/>
      <c r="CX8" s="108"/>
      <c r="CY8" s="94"/>
      <c r="CZ8" s="108"/>
      <c r="DA8" s="108"/>
      <c r="DB8" s="108"/>
      <c r="DC8" s="94"/>
      <c r="DD8" s="94"/>
      <c r="DE8" s="108"/>
      <c r="DF8" s="108"/>
      <c r="DG8" s="108"/>
      <c r="DH8" s="94"/>
      <c r="DI8" s="108"/>
      <c r="DJ8" s="108"/>
      <c r="DK8" s="108"/>
      <c r="DL8" s="94"/>
      <c r="DM8" s="108"/>
      <c r="DN8" s="108"/>
      <c r="DO8" s="108"/>
      <c r="DP8" s="94"/>
      <c r="DQ8" s="108"/>
      <c r="DR8" s="108"/>
      <c r="DS8" s="108"/>
      <c r="DT8" s="94"/>
      <c r="DU8" s="94"/>
      <c r="DV8" s="109" t="s">
        <v>185</v>
      </c>
      <c r="DW8" s="102"/>
      <c r="DX8" s="102"/>
    </row>
    <row r="9" spans="3:137" ht="15" x14ac:dyDescent="0.25">
      <c r="C9" s="79"/>
      <c r="D9" s="110"/>
      <c r="E9" s="111"/>
      <c r="F9" s="111"/>
      <c r="G9" s="111"/>
      <c r="H9" s="112"/>
      <c r="I9" s="113"/>
      <c r="J9" s="113"/>
      <c r="K9" s="113"/>
      <c r="L9" s="114"/>
      <c r="M9" s="114"/>
      <c r="N9" s="112"/>
      <c r="O9" s="114"/>
      <c r="P9" s="113"/>
      <c r="Q9" s="113"/>
      <c r="R9" s="113"/>
      <c r="S9" s="113"/>
      <c r="T9" s="113"/>
      <c r="U9" s="113"/>
      <c r="V9" s="111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1"/>
      <c r="AN9" s="115" t="s">
        <v>186</v>
      </c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3"/>
      <c r="DV9" s="109"/>
      <c r="DW9" s="102"/>
      <c r="DX9" s="102"/>
    </row>
    <row r="10" spans="3:137" x14ac:dyDescent="0.25">
      <c r="C10" s="79"/>
      <c r="D10" s="116"/>
      <c r="E10" s="77"/>
      <c r="F10" s="117"/>
      <c r="G10" s="117"/>
      <c r="H10" s="117"/>
      <c r="I10" s="117"/>
      <c r="J10" s="117"/>
      <c r="K10" s="117"/>
      <c r="L10" s="117"/>
      <c r="M10" s="117"/>
      <c r="N10" s="117"/>
      <c r="O10" s="77"/>
      <c r="P10" s="77"/>
      <c r="Q10" s="77"/>
      <c r="R10" s="77"/>
      <c r="S10" s="77"/>
      <c r="T10" s="77"/>
      <c r="U10" s="7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8"/>
      <c r="AM10" s="117"/>
      <c r="AN10" s="118" t="s">
        <v>134</v>
      </c>
      <c r="AO10" s="117"/>
      <c r="AP10" s="117"/>
      <c r="AQ10" s="117"/>
      <c r="AR10" s="117"/>
      <c r="AS10" s="117"/>
      <c r="AT10" s="117"/>
      <c r="AU10" s="117"/>
      <c r="AV10" s="117"/>
      <c r="AW10" s="119">
        <f t="shared" ref="AW10:DH10" si="0">AW11+AW16+AW20+AW24</f>
        <v>340355.56</v>
      </c>
      <c r="AX10" s="119">
        <f t="shared" si="0"/>
        <v>0</v>
      </c>
      <c r="AY10" s="119">
        <f t="shared" si="0"/>
        <v>75351.360000000001</v>
      </c>
      <c r="AZ10" s="119">
        <f t="shared" si="0"/>
        <v>0</v>
      </c>
      <c r="BA10" s="119">
        <f t="shared" si="0"/>
        <v>0</v>
      </c>
      <c r="BB10" s="119">
        <f t="shared" si="0"/>
        <v>0</v>
      </c>
      <c r="BC10" s="119">
        <f t="shared" si="0"/>
        <v>58460.25</v>
      </c>
      <c r="BD10" s="119">
        <f t="shared" si="0"/>
        <v>281895.31000000006</v>
      </c>
      <c r="BE10" s="119">
        <f t="shared" si="0"/>
        <v>0</v>
      </c>
      <c r="BF10" s="119">
        <f t="shared" si="0"/>
        <v>0</v>
      </c>
      <c r="BG10" s="119">
        <f t="shared" si="0"/>
        <v>0</v>
      </c>
      <c r="BH10" s="119">
        <f t="shared" si="0"/>
        <v>0</v>
      </c>
      <c r="BI10" s="119">
        <f t="shared" si="0"/>
        <v>0</v>
      </c>
      <c r="BJ10" s="119">
        <f t="shared" si="0"/>
        <v>0</v>
      </c>
      <c r="BK10" s="119">
        <f t="shared" si="0"/>
        <v>0</v>
      </c>
      <c r="BL10" s="119">
        <f t="shared" si="0"/>
        <v>0</v>
      </c>
      <c r="BM10" s="119">
        <f t="shared" si="0"/>
        <v>0</v>
      </c>
      <c r="BN10" s="119">
        <f t="shared" si="0"/>
        <v>0</v>
      </c>
      <c r="BO10" s="119">
        <f t="shared" si="0"/>
        <v>0</v>
      </c>
      <c r="BP10" s="119">
        <f t="shared" si="0"/>
        <v>0</v>
      </c>
      <c r="BQ10" s="119">
        <f t="shared" si="0"/>
        <v>0</v>
      </c>
      <c r="BR10" s="119">
        <f t="shared" si="0"/>
        <v>0</v>
      </c>
      <c r="BS10" s="119">
        <f t="shared" si="0"/>
        <v>0</v>
      </c>
      <c r="BT10" s="119">
        <f t="shared" si="0"/>
        <v>0</v>
      </c>
      <c r="BU10" s="119">
        <f t="shared" si="0"/>
        <v>340355.56</v>
      </c>
      <c r="BV10" s="119">
        <f t="shared" si="0"/>
        <v>0</v>
      </c>
      <c r="BW10" s="119">
        <f t="shared" si="0"/>
        <v>0</v>
      </c>
      <c r="BX10" s="119">
        <f t="shared" si="0"/>
        <v>0</v>
      </c>
      <c r="BY10" s="119">
        <f t="shared" si="0"/>
        <v>0</v>
      </c>
      <c r="BZ10" s="119">
        <f t="shared" si="0"/>
        <v>0</v>
      </c>
      <c r="CA10" s="119">
        <f t="shared" si="0"/>
        <v>0</v>
      </c>
      <c r="CB10" s="119">
        <f t="shared" si="0"/>
        <v>0</v>
      </c>
      <c r="CC10" s="119">
        <f t="shared" si="0"/>
        <v>0</v>
      </c>
      <c r="CD10" s="119">
        <f t="shared" si="0"/>
        <v>0</v>
      </c>
      <c r="CE10" s="119">
        <f t="shared" si="0"/>
        <v>0</v>
      </c>
      <c r="CF10" s="119">
        <f t="shared" si="0"/>
        <v>0</v>
      </c>
      <c r="CG10" s="119">
        <f t="shared" si="0"/>
        <v>0</v>
      </c>
      <c r="CH10" s="119">
        <f t="shared" si="0"/>
        <v>0</v>
      </c>
      <c r="CI10" s="119">
        <f t="shared" si="0"/>
        <v>0</v>
      </c>
      <c r="CJ10" s="119">
        <f t="shared" si="0"/>
        <v>0</v>
      </c>
      <c r="CK10" s="119">
        <f t="shared" si="0"/>
        <v>0</v>
      </c>
      <c r="CL10" s="119">
        <f t="shared" si="0"/>
        <v>340355.56</v>
      </c>
      <c r="CM10" s="119">
        <f t="shared" si="0"/>
        <v>0</v>
      </c>
      <c r="CN10" s="119">
        <f t="shared" si="0"/>
        <v>0</v>
      </c>
      <c r="CO10" s="119">
        <f t="shared" si="0"/>
        <v>0</v>
      </c>
      <c r="CP10" s="119">
        <f t="shared" si="0"/>
        <v>0</v>
      </c>
      <c r="CQ10" s="119">
        <f t="shared" si="0"/>
        <v>0</v>
      </c>
      <c r="CR10" s="119">
        <f t="shared" si="0"/>
        <v>0</v>
      </c>
      <c r="CS10" s="119">
        <f t="shared" si="0"/>
        <v>0</v>
      </c>
      <c r="CT10" s="119">
        <f t="shared" si="0"/>
        <v>0</v>
      </c>
      <c r="CU10" s="119">
        <f t="shared" si="0"/>
        <v>0</v>
      </c>
      <c r="CV10" s="119">
        <f t="shared" si="0"/>
        <v>0</v>
      </c>
      <c r="CW10" s="119">
        <f t="shared" si="0"/>
        <v>0</v>
      </c>
      <c r="CX10" s="119">
        <f t="shared" si="0"/>
        <v>0</v>
      </c>
      <c r="CY10" s="119">
        <f t="shared" si="0"/>
        <v>0</v>
      </c>
      <c r="CZ10" s="119">
        <f t="shared" si="0"/>
        <v>0</v>
      </c>
      <c r="DA10" s="119">
        <f t="shared" si="0"/>
        <v>0</v>
      </c>
      <c r="DB10" s="119">
        <f t="shared" si="0"/>
        <v>0</v>
      </c>
      <c r="DC10" s="119">
        <f t="shared" si="0"/>
        <v>340355.56</v>
      </c>
      <c r="DD10" s="119">
        <f t="shared" si="0"/>
        <v>58460.25</v>
      </c>
      <c r="DE10" s="119">
        <f t="shared" si="0"/>
        <v>58460.25</v>
      </c>
      <c r="DF10" s="119">
        <f t="shared" si="0"/>
        <v>0</v>
      </c>
      <c r="DG10" s="119">
        <f t="shared" si="0"/>
        <v>0</v>
      </c>
      <c r="DH10" s="119">
        <f t="shared" si="0"/>
        <v>0</v>
      </c>
      <c r="DI10" s="119">
        <f t="shared" ref="DI10:DY10" si="1">DI11+DI16+DI20+DI24</f>
        <v>0</v>
      </c>
      <c r="DJ10" s="119">
        <f t="shared" si="1"/>
        <v>0</v>
      </c>
      <c r="DK10" s="119">
        <f t="shared" si="1"/>
        <v>0</v>
      </c>
      <c r="DL10" s="119">
        <f t="shared" si="1"/>
        <v>15901.86</v>
      </c>
      <c r="DM10" s="119">
        <f t="shared" si="1"/>
        <v>15901.86</v>
      </c>
      <c r="DN10" s="119">
        <f t="shared" si="1"/>
        <v>0</v>
      </c>
      <c r="DO10" s="119">
        <f t="shared" si="1"/>
        <v>0</v>
      </c>
      <c r="DP10" s="119">
        <f t="shared" si="1"/>
        <v>58460.25</v>
      </c>
      <c r="DQ10" s="119">
        <f t="shared" si="1"/>
        <v>58460.25</v>
      </c>
      <c r="DR10" s="119">
        <f t="shared" si="1"/>
        <v>0</v>
      </c>
      <c r="DS10" s="119">
        <f t="shared" si="1"/>
        <v>0</v>
      </c>
      <c r="DT10" s="119">
        <f t="shared" si="1"/>
        <v>281895.31000000006</v>
      </c>
      <c r="DU10" s="119">
        <f t="shared" si="1"/>
        <v>-16891.11</v>
      </c>
      <c r="DV10" s="120">
        <f t="shared" ref="DV10:DV26" si="2">IF(BJ10 = 0, 0,BJ10/AY10*100)</f>
        <v>0</v>
      </c>
      <c r="DW10" s="121"/>
      <c r="DX10" s="122"/>
      <c r="EG10" s="123"/>
    </row>
    <row r="11" spans="3:137" x14ac:dyDescent="0.25">
      <c r="C11" s="79"/>
      <c r="D11" s="124"/>
      <c r="E11" s="77"/>
      <c r="F11" s="117"/>
      <c r="G11" s="117"/>
      <c r="H11" s="117"/>
      <c r="I11" s="117"/>
      <c r="J11" s="117"/>
      <c r="K11" s="117"/>
      <c r="L11" s="117"/>
      <c r="M11" s="117"/>
      <c r="N11" s="117"/>
      <c r="O11" s="77"/>
      <c r="P11" s="77"/>
      <c r="Q11" s="77"/>
      <c r="R11" s="77"/>
      <c r="S11" s="77"/>
      <c r="T11" s="77"/>
      <c r="U11" s="7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8"/>
      <c r="AM11" s="125">
        <v>1</v>
      </c>
      <c r="AN11" s="118" t="s">
        <v>187</v>
      </c>
      <c r="AO11" s="117"/>
      <c r="AP11" s="117"/>
      <c r="AQ11" s="117"/>
      <c r="AR11" s="117"/>
      <c r="AS11" s="117"/>
      <c r="AT11" s="117"/>
      <c r="AU11" s="117"/>
      <c r="AV11" s="117"/>
      <c r="AW11" s="126">
        <f t="shared" ref="AW11:DH11" si="3">AW12+AW13+AW14+AW15</f>
        <v>340355.56</v>
      </c>
      <c r="AX11" s="126">
        <f t="shared" si="3"/>
        <v>0</v>
      </c>
      <c r="AY11" s="126">
        <f t="shared" si="3"/>
        <v>75351.360000000001</v>
      </c>
      <c r="AZ11" s="126">
        <f t="shared" si="3"/>
        <v>0</v>
      </c>
      <c r="BA11" s="126">
        <f t="shared" si="3"/>
        <v>0</v>
      </c>
      <c r="BB11" s="126">
        <f t="shared" si="3"/>
        <v>0</v>
      </c>
      <c r="BC11" s="126">
        <f t="shared" si="3"/>
        <v>58460.25</v>
      </c>
      <c r="BD11" s="126">
        <f t="shared" si="3"/>
        <v>281895.31000000006</v>
      </c>
      <c r="BE11" s="126">
        <f t="shared" si="3"/>
        <v>0</v>
      </c>
      <c r="BF11" s="126">
        <f t="shared" si="3"/>
        <v>0</v>
      </c>
      <c r="BG11" s="126">
        <f t="shared" si="3"/>
        <v>0</v>
      </c>
      <c r="BH11" s="126">
        <f t="shared" si="3"/>
        <v>0</v>
      </c>
      <c r="BI11" s="126">
        <f t="shared" si="3"/>
        <v>0</v>
      </c>
      <c r="BJ11" s="126">
        <f t="shared" si="3"/>
        <v>0</v>
      </c>
      <c r="BK11" s="126">
        <f t="shared" si="3"/>
        <v>0</v>
      </c>
      <c r="BL11" s="126">
        <f t="shared" si="3"/>
        <v>0</v>
      </c>
      <c r="BM11" s="126">
        <f t="shared" si="3"/>
        <v>0</v>
      </c>
      <c r="BN11" s="126">
        <f t="shared" si="3"/>
        <v>0</v>
      </c>
      <c r="BO11" s="126">
        <f t="shared" si="3"/>
        <v>0</v>
      </c>
      <c r="BP11" s="126">
        <f t="shared" si="3"/>
        <v>0</v>
      </c>
      <c r="BQ11" s="126">
        <f t="shared" si="3"/>
        <v>0</v>
      </c>
      <c r="BR11" s="126">
        <f t="shared" si="3"/>
        <v>0</v>
      </c>
      <c r="BS11" s="126">
        <f t="shared" si="3"/>
        <v>0</v>
      </c>
      <c r="BT11" s="126">
        <f t="shared" si="3"/>
        <v>0</v>
      </c>
      <c r="BU11" s="126">
        <f t="shared" si="3"/>
        <v>340355.56</v>
      </c>
      <c r="BV11" s="126">
        <f t="shared" si="3"/>
        <v>0</v>
      </c>
      <c r="BW11" s="126">
        <f t="shared" si="3"/>
        <v>0</v>
      </c>
      <c r="BX11" s="126">
        <f t="shared" si="3"/>
        <v>0</v>
      </c>
      <c r="BY11" s="126">
        <f t="shared" si="3"/>
        <v>0</v>
      </c>
      <c r="BZ11" s="126">
        <f t="shared" si="3"/>
        <v>0</v>
      </c>
      <c r="CA11" s="126">
        <f t="shared" si="3"/>
        <v>0</v>
      </c>
      <c r="CB11" s="126">
        <f t="shared" si="3"/>
        <v>0</v>
      </c>
      <c r="CC11" s="126">
        <f t="shared" si="3"/>
        <v>0</v>
      </c>
      <c r="CD11" s="126">
        <f t="shared" si="3"/>
        <v>0</v>
      </c>
      <c r="CE11" s="126">
        <f t="shared" si="3"/>
        <v>0</v>
      </c>
      <c r="CF11" s="126">
        <f t="shared" si="3"/>
        <v>0</v>
      </c>
      <c r="CG11" s="126">
        <f t="shared" si="3"/>
        <v>0</v>
      </c>
      <c r="CH11" s="126">
        <f t="shared" si="3"/>
        <v>0</v>
      </c>
      <c r="CI11" s="126">
        <f t="shared" si="3"/>
        <v>0</v>
      </c>
      <c r="CJ11" s="126">
        <f t="shared" si="3"/>
        <v>0</v>
      </c>
      <c r="CK11" s="126">
        <f t="shared" si="3"/>
        <v>0</v>
      </c>
      <c r="CL11" s="126">
        <f t="shared" si="3"/>
        <v>340355.56</v>
      </c>
      <c r="CM11" s="126">
        <f t="shared" si="3"/>
        <v>0</v>
      </c>
      <c r="CN11" s="126">
        <f t="shared" si="3"/>
        <v>0</v>
      </c>
      <c r="CO11" s="126">
        <f t="shared" si="3"/>
        <v>0</v>
      </c>
      <c r="CP11" s="126">
        <f t="shared" si="3"/>
        <v>0</v>
      </c>
      <c r="CQ11" s="126">
        <f t="shared" si="3"/>
        <v>0</v>
      </c>
      <c r="CR11" s="126">
        <f t="shared" si="3"/>
        <v>0</v>
      </c>
      <c r="CS11" s="126">
        <f t="shared" si="3"/>
        <v>0</v>
      </c>
      <c r="CT11" s="126">
        <f t="shared" si="3"/>
        <v>0</v>
      </c>
      <c r="CU11" s="126">
        <f t="shared" si="3"/>
        <v>0</v>
      </c>
      <c r="CV11" s="126">
        <f t="shared" si="3"/>
        <v>0</v>
      </c>
      <c r="CW11" s="126">
        <f t="shared" si="3"/>
        <v>0</v>
      </c>
      <c r="CX11" s="126">
        <f t="shared" si="3"/>
        <v>0</v>
      </c>
      <c r="CY11" s="126">
        <f t="shared" si="3"/>
        <v>0</v>
      </c>
      <c r="CZ11" s="126">
        <f t="shared" si="3"/>
        <v>0</v>
      </c>
      <c r="DA11" s="126">
        <f t="shared" si="3"/>
        <v>0</v>
      </c>
      <c r="DB11" s="126">
        <f t="shared" si="3"/>
        <v>0</v>
      </c>
      <c r="DC11" s="126">
        <f t="shared" si="3"/>
        <v>340355.56</v>
      </c>
      <c r="DD11" s="126">
        <f t="shared" si="3"/>
        <v>58460.25</v>
      </c>
      <c r="DE11" s="126">
        <f t="shared" si="3"/>
        <v>58460.25</v>
      </c>
      <c r="DF11" s="126">
        <f t="shared" si="3"/>
        <v>0</v>
      </c>
      <c r="DG11" s="126">
        <f t="shared" si="3"/>
        <v>0</v>
      </c>
      <c r="DH11" s="126">
        <f t="shared" si="3"/>
        <v>0</v>
      </c>
      <c r="DI11" s="126">
        <f t="shared" ref="DI11:DY11" si="4">DI12+DI13+DI14+DI15</f>
        <v>0</v>
      </c>
      <c r="DJ11" s="126">
        <f t="shared" si="4"/>
        <v>0</v>
      </c>
      <c r="DK11" s="126">
        <f t="shared" si="4"/>
        <v>0</v>
      </c>
      <c r="DL11" s="126">
        <f t="shared" si="4"/>
        <v>15901.86</v>
      </c>
      <c r="DM11" s="126">
        <f t="shared" si="4"/>
        <v>15901.86</v>
      </c>
      <c r="DN11" s="126">
        <f t="shared" si="4"/>
        <v>0</v>
      </c>
      <c r="DO11" s="126">
        <f t="shared" si="4"/>
        <v>0</v>
      </c>
      <c r="DP11" s="126">
        <f t="shared" si="4"/>
        <v>58460.25</v>
      </c>
      <c r="DQ11" s="126">
        <f t="shared" si="4"/>
        <v>58460.25</v>
      </c>
      <c r="DR11" s="126">
        <f t="shared" si="4"/>
        <v>0</v>
      </c>
      <c r="DS11" s="126">
        <f t="shared" si="4"/>
        <v>0</v>
      </c>
      <c r="DT11" s="126">
        <f t="shared" si="4"/>
        <v>281895.31000000006</v>
      </c>
      <c r="DU11" s="126">
        <f t="shared" si="4"/>
        <v>-16891.11</v>
      </c>
      <c r="DV11" s="120">
        <f t="shared" si="2"/>
        <v>0</v>
      </c>
      <c r="DW11" s="72"/>
      <c r="DX11" s="72"/>
      <c r="EC11" s="127"/>
      <c r="EG11" s="123"/>
    </row>
    <row r="12" spans="3:137" ht="11.25" customHeight="1" x14ac:dyDescent="0.25">
      <c r="C12" s="79"/>
      <c r="D12" s="128"/>
      <c r="E12" s="77"/>
      <c r="F12" s="129"/>
      <c r="G12" s="130"/>
      <c r="H12" s="130"/>
      <c r="I12" s="130"/>
      <c r="J12" s="130"/>
      <c r="K12" s="130"/>
      <c r="L12" s="130"/>
      <c r="M12" s="130"/>
      <c r="N12" s="130"/>
      <c r="O12" s="77"/>
      <c r="P12" s="77"/>
      <c r="Q12" s="77"/>
      <c r="R12" s="77"/>
      <c r="S12" s="77"/>
      <c r="T12" s="77"/>
      <c r="U12" s="77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1"/>
      <c r="AM12" s="132" t="s">
        <v>188</v>
      </c>
      <c r="AN12" s="133" t="s">
        <v>189</v>
      </c>
      <c r="AO12" s="134"/>
      <c r="AP12" s="134"/>
      <c r="AQ12" s="134"/>
      <c r="AR12" s="134"/>
      <c r="AS12" s="134"/>
      <c r="AT12" s="134"/>
      <c r="AU12" s="134"/>
      <c r="AV12" s="134"/>
      <c r="AW12" s="135">
        <f t="shared" ref="AW12:BL15" si="5">SUMIF($EC$49:$EC$126,$EC12,AW$49:AW$126)</f>
        <v>311943.2</v>
      </c>
      <c r="AX12" s="135">
        <f t="shared" si="5"/>
        <v>0</v>
      </c>
      <c r="AY12" s="135">
        <f t="shared" si="5"/>
        <v>75351.360000000001</v>
      </c>
      <c r="AZ12" s="135">
        <f t="shared" si="5"/>
        <v>0</v>
      </c>
      <c r="BA12" s="135">
        <f t="shared" si="5"/>
        <v>0</v>
      </c>
      <c r="BB12" s="135">
        <f t="shared" si="5"/>
        <v>0</v>
      </c>
      <c r="BC12" s="135">
        <f t="shared" si="5"/>
        <v>58460.25</v>
      </c>
      <c r="BD12" s="135">
        <f t="shared" si="5"/>
        <v>253482.95000000004</v>
      </c>
      <c r="BE12" s="135">
        <f t="shared" si="5"/>
        <v>0</v>
      </c>
      <c r="BF12" s="135">
        <f t="shared" si="5"/>
        <v>0</v>
      </c>
      <c r="BG12" s="135">
        <f t="shared" si="5"/>
        <v>0</v>
      </c>
      <c r="BH12" s="135">
        <f t="shared" si="5"/>
        <v>0</v>
      </c>
      <c r="BI12" s="135">
        <f t="shared" si="5"/>
        <v>0</v>
      </c>
      <c r="BJ12" s="135">
        <f t="shared" si="5"/>
        <v>0</v>
      </c>
      <c r="BK12" s="135">
        <f t="shared" si="5"/>
        <v>0</v>
      </c>
      <c r="BL12" s="135">
        <f t="shared" si="5"/>
        <v>0</v>
      </c>
      <c r="BM12" s="135">
        <f t="shared" ref="BM12:CB15" si="6">SUMIF($EC$49:$EC$126,$EC12,BM$49:BM$126)</f>
        <v>0</v>
      </c>
      <c r="BN12" s="135">
        <f t="shared" si="6"/>
        <v>0</v>
      </c>
      <c r="BO12" s="135">
        <f t="shared" si="6"/>
        <v>0</v>
      </c>
      <c r="BP12" s="135">
        <f t="shared" si="6"/>
        <v>0</v>
      </c>
      <c r="BQ12" s="135">
        <f t="shared" si="6"/>
        <v>0</v>
      </c>
      <c r="BR12" s="135">
        <f t="shared" si="6"/>
        <v>0</v>
      </c>
      <c r="BS12" s="135">
        <f t="shared" si="6"/>
        <v>0</v>
      </c>
      <c r="BT12" s="135">
        <f t="shared" si="6"/>
        <v>0</v>
      </c>
      <c r="BU12" s="135">
        <f t="shared" si="6"/>
        <v>311943.2</v>
      </c>
      <c r="BV12" s="135">
        <f t="shared" si="6"/>
        <v>0</v>
      </c>
      <c r="BW12" s="135">
        <f t="shared" si="6"/>
        <v>0</v>
      </c>
      <c r="BX12" s="135">
        <f t="shared" si="6"/>
        <v>0</v>
      </c>
      <c r="BY12" s="135">
        <f t="shared" si="6"/>
        <v>0</v>
      </c>
      <c r="BZ12" s="135">
        <f t="shared" si="6"/>
        <v>0</v>
      </c>
      <c r="CA12" s="135">
        <f t="shared" si="6"/>
        <v>0</v>
      </c>
      <c r="CB12" s="135">
        <f t="shared" si="6"/>
        <v>0</v>
      </c>
      <c r="CC12" s="135">
        <f t="shared" ref="CC12:CR15" si="7">SUMIF($EC$49:$EC$126,$EC12,CC$49:CC$126)</f>
        <v>0</v>
      </c>
      <c r="CD12" s="135">
        <f t="shared" si="7"/>
        <v>0</v>
      </c>
      <c r="CE12" s="135">
        <f t="shared" si="7"/>
        <v>0</v>
      </c>
      <c r="CF12" s="135">
        <f t="shared" si="7"/>
        <v>0</v>
      </c>
      <c r="CG12" s="135">
        <f t="shared" si="7"/>
        <v>0</v>
      </c>
      <c r="CH12" s="135">
        <f t="shared" si="7"/>
        <v>0</v>
      </c>
      <c r="CI12" s="135">
        <f t="shared" si="7"/>
        <v>0</v>
      </c>
      <c r="CJ12" s="135">
        <f t="shared" si="7"/>
        <v>0</v>
      </c>
      <c r="CK12" s="135">
        <f t="shared" si="7"/>
        <v>0</v>
      </c>
      <c r="CL12" s="135">
        <f t="shared" si="7"/>
        <v>311943.2</v>
      </c>
      <c r="CM12" s="135">
        <f t="shared" si="7"/>
        <v>0</v>
      </c>
      <c r="CN12" s="135">
        <f t="shared" si="7"/>
        <v>0</v>
      </c>
      <c r="CO12" s="135">
        <f t="shared" si="7"/>
        <v>0</v>
      </c>
      <c r="CP12" s="135">
        <f t="shared" si="7"/>
        <v>0</v>
      </c>
      <c r="CQ12" s="135">
        <f t="shared" si="7"/>
        <v>0</v>
      </c>
      <c r="CR12" s="135">
        <f t="shared" si="7"/>
        <v>0</v>
      </c>
      <c r="CS12" s="135">
        <f t="shared" ref="CS12:DH15" si="8">SUMIF($EC$49:$EC$126,$EC12,CS$49:CS$126)</f>
        <v>0</v>
      </c>
      <c r="CT12" s="135">
        <f t="shared" si="8"/>
        <v>0</v>
      </c>
      <c r="CU12" s="135">
        <f t="shared" si="8"/>
        <v>0</v>
      </c>
      <c r="CV12" s="135">
        <f t="shared" si="8"/>
        <v>0</v>
      </c>
      <c r="CW12" s="135">
        <f t="shared" si="8"/>
        <v>0</v>
      </c>
      <c r="CX12" s="135">
        <f t="shared" si="8"/>
        <v>0</v>
      </c>
      <c r="CY12" s="135">
        <f t="shared" si="8"/>
        <v>0</v>
      </c>
      <c r="CZ12" s="135">
        <f t="shared" si="8"/>
        <v>0</v>
      </c>
      <c r="DA12" s="135">
        <f t="shared" si="8"/>
        <v>0</v>
      </c>
      <c r="DB12" s="135">
        <f t="shared" si="8"/>
        <v>0</v>
      </c>
      <c r="DC12" s="135">
        <f t="shared" si="8"/>
        <v>311943.2</v>
      </c>
      <c r="DD12" s="135">
        <f t="shared" si="8"/>
        <v>58460.25</v>
      </c>
      <c r="DE12" s="135">
        <f t="shared" si="8"/>
        <v>58460.25</v>
      </c>
      <c r="DF12" s="135">
        <f t="shared" si="8"/>
        <v>0</v>
      </c>
      <c r="DG12" s="135">
        <f t="shared" si="8"/>
        <v>0</v>
      </c>
      <c r="DH12" s="135">
        <f t="shared" si="8"/>
        <v>0</v>
      </c>
      <c r="DI12" s="135">
        <f t="shared" ref="DI12:DU15" si="9">SUMIF($EC$49:$EC$126,$EC12,DI$49:DI$126)</f>
        <v>0</v>
      </c>
      <c r="DJ12" s="135">
        <f t="shared" si="9"/>
        <v>0</v>
      </c>
      <c r="DK12" s="135">
        <f t="shared" si="9"/>
        <v>0</v>
      </c>
      <c r="DL12" s="135">
        <f t="shared" si="9"/>
        <v>15901.86</v>
      </c>
      <c r="DM12" s="135">
        <f t="shared" si="9"/>
        <v>15901.86</v>
      </c>
      <c r="DN12" s="135">
        <f t="shared" si="9"/>
        <v>0</v>
      </c>
      <c r="DO12" s="135">
        <f t="shared" si="9"/>
        <v>0</v>
      </c>
      <c r="DP12" s="135">
        <f t="shared" si="9"/>
        <v>58460.25</v>
      </c>
      <c r="DQ12" s="135">
        <f t="shared" si="9"/>
        <v>58460.25</v>
      </c>
      <c r="DR12" s="135">
        <f t="shared" si="9"/>
        <v>0</v>
      </c>
      <c r="DS12" s="135">
        <f t="shared" si="9"/>
        <v>0</v>
      </c>
      <c r="DT12" s="135">
        <f t="shared" si="9"/>
        <v>253482.95000000004</v>
      </c>
      <c r="DU12" s="135">
        <f t="shared" si="9"/>
        <v>-16891.11</v>
      </c>
      <c r="DV12" s="136">
        <f t="shared" si="2"/>
        <v>0</v>
      </c>
      <c r="DW12" s="72"/>
      <c r="DX12" s="72"/>
      <c r="EC12" s="137" t="str">
        <f>AN12 &amp; "0"</f>
        <v>Прибыль направляемая на инвестиции0</v>
      </c>
      <c r="ED12" s="138"/>
      <c r="EG12" s="137"/>
    </row>
    <row r="13" spans="3:137" ht="15" x14ac:dyDescent="0.25">
      <c r="C13" s="79"/>
      <c r="D13" s="128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116"/>
      <c r="AM13" s="132" t="s">
        <v>190</v>
      </c>
      <c r="AN13" s="139" t="s">
        <v>191</v>
      </c>
      <c r="AO13" s="140"/>
      <c r="AP13" s="140"/>
      <c r="AQ13" s="140"/>
      <c r="AR13" s="140"/>
      <c r="AS13" s="140"/>
      <c r="AT13" s="140"/>
      <c r="AU13" s="140"/>
      <c r="AV13" s="140"/>
      <c r="AW13" s="135">
        <f t="shared" si="5"/>
        <v>28412.36</v>
      </c>
      <c r="AX13" s="135">
        <f t="shared" si="5"/>
        <v>0</v>
      </c>
      <c r="AY13" s="135">
        <f t="shared" si="5"/>
        <v>0</v>
      </c>
      <c r="AZ13" s="135">
        <f t="shared" si="5"/>
        <v>0</v>
      </c>
      <c r="BA13" s="135">
        <f t="shared" si="5"/>
        <v>0</v>
      </c>
      <c r="BB13" s="135">
        <f t="shared" si="5"/>
        <v>0</v>
      </c>
      <c r="BC13" s="135">
        <f t="shared" si="5"/>
        <v>0</v>
      </c>
      <c r="BD13" s="135">
        <f t="shared" si="5"/>
        <v>28412.36</v>
      </c>
      <c r="BE13" s="135">
        <f t="shared" si="5"/>
        <v>0</v>
      </c>
      <c r="BF13" s="135">
        <f t="shared" si="5"/>
        <v>0</v>
      </c>
      <c r="BG13" s="135">
        <f t="shared" si="5"/>
        <v>0</v>
      </c>
      <c r="BH13" s="135">
        <f t="shared" si="5"/>
        <v>0</v>
      </c>
      <c r="BI13" s="135">
        <f t="shared" si="5"/>
        <v>0</v>
      </c>
      <c r="BJ13" s="135">
        <f t="shared" si="5"/>
        <v>0</v>
      </c>
      <c r="BK13" s="135">
        <f t="shared" si="5"/>
        <v>0</v>
      </c>
      <c r="BL13" s="135">
        <f t="shared" si="5"/>
        <v>0</v>
      </c>
      <c r="BM13" s="135">
        <f t="shared" si="6"/>
        <v>0</v>
      </c>
      <c r="BN13" s="135">
        <f t="shared" si="6"/>
        <v>0</v>
      </c>
      <c r="BO13" s="135">
        <f t="shared" si="6"/>
        <v>0</v>
      </c>
      <c r="BP13" s="135">
        <f t="shared" si="6"/>
        <v>0</v>
      </c>
      <c r="BQ13" s="135">
        <f t="shared" si="6"/>
        <v>0</v>
      </c>
      <c r="BR13" s="135">
        <f t="shared" si="6"/>
        <v>0</v>
      </c>
      <c r="BS13" s="135">
        <f t="shared" si="6"/>
        <v>0</v>
      </c>
      <c r="BT13" s="135">
        <f t="shared" si="6"/>
        <v>0</v>
      </c>
      <c r="BU13" s="135">
        <f t="shared" si="6"/>
        <v>28412.36</v>
      </c>
      <c r="BV13" s="135">
        <f t="shared" si="6"/>
        <v>0</v>
      </c>
      <c r="BW13" s="135">
        <f t="shared" si="6"/>
        <v>0</v>
      </c>
      <c r="BX13" s="135">
        <f t="shared" si="6"/>
        <v>0</v>
      </c>
      <c r="BY13" s="135">
        <f t="shared" si="6"/>
        <v>0</v>
      </c>
      <c r="BZ13" s="135">
        <f t="shared" si="6"/>
        <v>0</v>
      </c>
      <c r="CA13" s="135">
        <f t="shared" si="6"/>
        <v>0</v>
      </c>
      <c r="CB13" s="135">
        <f t="shared" si="6"/>
        <v>0</v>
      </c>
      <c r="CC13" s="135">
        <f t="shared" si="7"/>
        <v>0</v>
      </c>
      <c r="CD13" s="135">
        <f t="shared" si="7"/>
        <v>0</v>
      </c>
      <c r="CE13" s="135">
        <f t="shared" si="7"/>
        <v>0</v>
      </c>
      <c r="CF13" s="135">
        <f t="shared" si="7"/>
        <v>0</v>
      </c>
      <c r="CG13" s="135">
        <f t="shared" si="7"/>
        <v>0</v>
      </c>
      <c r="CH13" s="135">
        <f t="shared" si="7"/>
        <v>0</v>
      </c>
      <c r="CI13" s="135">
        <f t="shared" si="7"/>
        <v>0</v>
      </c>
      <c r="CJ13" s="135">
        <f t="shared" si="7"/>
        <v>0</v>
      </c>
      <c r="CK13" s="135">
        <f t="shared" si="7"/>
        <v>0</v>
      </c>
      <c r="CL13" s="135">
        <f t="shared" si="7"/>
        <v>28412.36</v>
      </c>
      <c r="CM13" s="135">
        <f t="shared" si="7"/>
        <v>0</v>
      </c>
      <c r="CN13" s="135">
        <f t="shared" si="7"/>
        <v>0</v>
      </c>
      <c r="CO13" s="135">
        <f t="shared" si="7"/>
        <v>0</v>
      </c>
      <c r="CP13" s="135">
        <f t="shared" si="7"/>
        <v>0</v>
      </c>
      <c r="CQ13" s="135">
        <f t="shared" si="7"/>
        <v>0</v>
      </c>
      <c r="CR13" s="135">
        <f t="shared" si="7"/>
        <v>0</v>
      </c>
      <c r="CS13" s="135">
        <f t="shared" si="8"/>
        <v>0</v>
      </c>
      <c r="CT13" s="135">
        <f t="shared" si="8"/>
        <v>0</v>
      </c>
      <c r="CU13" s="135">
        <f t="shared" si="8"/>
        <v>0</v>
      </c>
      <c r="CV13" s="135">
        <f t="shared" si="8"/>
        <v>0</v>
      </c>
      <c r="CW13" s="135">
        <f t="shared" si="8"/>
        <v>0</v>
      </c>
      <c r="CX13" s="135">
        <f t="shared" si="8"/>
        <v>0</v>
      </c>
      <c r="CY13" s="135">
        <f t="shared" si="8"/>
        <v>0</v>
      </c>
      <c r="CZ13" s="135">
        <f t="shared" si="8"/>
        <v>0</v>
      </c>
      <c r="DA13" s="135">
        <f t="shared" si="8"/>
        <v>0</v>
      </c>
      <c r="DB13" s="135">
        <f t="shared" si="8"/>
        <v>0</v>
      </c>
      <c r="DC13" s="135">
        <f t="shared" si="8"/>
        <v>28412.36</v>
      </c>
      <c r="DD13" s="135">
        <f t="shared" si="8"/>
        <v>0</v>
      </c>
      <c r="DE13" s="135">
        <f t="shared" si="8"/>
        <v>0</v>
      </c>
      <c r="DF13" s="135">
        <f t="shared" si="8"/>
        <v>0</v>
      </c>
      <c r="DG13" s="135">
        <f t="shared" si="8"/>
        <v>0</v>
      </c>
      <c r="DH13" s="135">
        <f t="shared" si="8"/>
        <v>0</v>
      </c>
      <c r="DI13" s="135">
        <f t="shared" si="9"/>
        <v>0</v>
      </c>
      <c r="DJ13" s="135">
        <f t="shared" si="9"/>
        <v>0</v>
      </c>
      <c r="DK13" s="135">
        <f t="shared" si="9"/>
        <v>0</v>
      </c>
      <c r="DL13" s="135">
        <f t="shared" si="9"/>
        <v>0</v>
      </c>
      <c r="DM13" s="135">
        <f t="shared" si="9"/>
        <v>0</v>
      </c>
      <c r="DN13" s="135">
        <f t="shared" si="9"/>
        <v>0</v>
      </c>
      <c r="DO13" s="135">
        <f t="shared" si="9"/>
        <v>0</v>
      </c>
      <c r="DP13" s="135">
        <f t="shared" si="9"/>
        <v>0</v>
      </c>
      <c r="DQ13" s="135">
        <f t="shared" si="9"/>
        <v>0</v>
      </c>
      <c r="DR13" s="135">
        <f t="shared" si="9"/>
        <v>0</v>
      </c>
      <c r="DS13" s="135">
        <f t="shared" si="9"/>
        <v>0</v>
      </c>
      <c r="DT13" s="135">
        <f t="shared" si="9"/>
        <v>28412.36</v>
      </c>
      <c r="DU13" s="135">
        <f t="shared" si="9"/>
        <v>0</v>
      </c>
      <c r="DV13" s="136">
        <f t="shared" si="2"/>
        <v>0</v>
      </c>
      <c r="DW13" s="72"/>
      <c r="DX13" s="72"/>
      <c r="EC13" s="137" t="str">
        <f>AN13 &amp; "0"</f>
        <v>Амортизационные отчисления0</v>
      </c>
      <c r="ED13" s="138"/>
      <c r="EG13" s="137"/>
    </row>
    <row r="14" spans="3:137" ht="15" x14ac:dyDescent="0.25">
      <c r="C14" s="79"/>
      <c r="D14" s="128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116"/>
      <c r="AM14" s="132" t="s">
        <v>192</v>
      </c>
      <c r="AN14" s="139" t="s">
        <v>193</v>
      </c>
      <c r="AO14" s="140"/>
      <c r="AP14" s="140"/>
      <c r="AQ14" s="140"/>
      <c r="AR14" s="140"/>
      <c r="AS14" s="140"/>
      <c r="AT14" s="140"/>
      <c r="AU14" s="140"/>
      <c r="AV14" s="140"/>
      <c r="AW14" s="135">
        <f t="shared" si="5"/>
        <v>0</v>
      </c>
      <c r="AX14" s="135">
        <f t="shared" si="5"/>
        <v>0</v>
      </c>
      <c r="AY14" s="135">
        <f t="shared" si="5"/>
        <v>0</v>
      </c>
      <c r="AZ14" s="135">
        <f t="shared" si="5"/>
        <v>0</v>
      </c>
      <c r="BA14" s="135">
        <f t="shared" si="5"/>
        <v>0</v>
      </c>
      <c r="BB14" s="135">
        <f t="shared" si="5"/>
        <v>0</v>
      </c>
      <c r="BC14" s="135">
        <f t="shared" si="5"/>
        <v>0</v>
      </c>
      <c r="BD14" s="135">
        <f t="shared" si="5"/>
        <v>0</v>
      </c>
      <c r="BE14" s="135">
        <f t="shared" si="5"/>
        <v>0</v>
      </c>
      <c r="BF14" s="135">
        <f t="shared" si="5"/>
        <v>0</v>
      </c>
      <c r="BG14" s="135">
        <f t="shared" si="5"/>
        <v>0</v>
      </c>
      <c r="BH14" s="135">
        <f t="shared" si="5"/>
        <v>0</v>
      </c>
      <c r="BI14" s="135">
        <f t="shared" si="5"/>
        <v>0</v>
      </c>
      <c r="BJ14" s="135">
        <f t="shared" si="5"/>
        <v>0</v>
      </c>
      <c r="BK14" s="135">
        <f t="shared" si="5"/>
        <v>0</v>
      </c>
      <c r="BL14" s="135">
        <f t="shared" si="5"/>
        <v>0</v>
      </c>
      <c r="BM14" s="135">
        <f t="shared" si="6"/>
        <v>0</v>
      </c>
      <c r="BN14" s="135">
        <f t="shared" si="6"/>
        <v>0</v>
      </c>
      <c r="BO14" s="135">
        <f t="shared" si="6"/>
        <v>0</v>
      </c>
      <c r="BP14" s="135">
        <f t="shared" si="6"/>
        <v>0</v>
      </c>
      <c r="BQ14" s="135">
        <f t="shared" si="6"/>
        <v>0</v>
      </c>
      <c r="BR14" s="135">
        <f t="shared" si="6"/>
        <v>0</v>
      </c>
      <c r="BS14" s="135">
        <f t="shared" si="6"/>
        <v>0</v>
      </c>
      <c r="BT14" s="135">
        <f t="shared" si="6"/>
        <v>0</v>
      </c>
      <c r="BU14" s="135">
        <f t="shared" si="6"/>
        <v>0</v>
      </c>
      <c r="BV14" s="135">
        <f t="shared" si="6"/>
        <v>0</v>
      </c>
      <c r="BW14" s="135">
        <f t="shared" si="6"/>
        <v>0</v>
      </c>
      <c r="BX14" s="135">
        <f t="shared" si="6"/>
        <v>0</v>
      </c>
      <c r="BY14" s="135">
        <f t="shared" si="6"/>
        <v>0</v>
      </c>
      <c r="BZ14" s="135">
        <f t="shared" si="6"/>
        <v>0</v>
      </c>
      <c r="CA14" s="135">
        <f t="shared" si="6"/>
        <v>0</v>
      </c>
      <c r="CB14" s="135">
        <f t="shared" si="6"/>
        <v>0</v>
      </c>
      <c r="CC14" s="135">
        <f t="shared" si="7"/>
        <v>0</v>
      </c>
      <c r="CD14" s="135">
        <f t="shared" si="7"/>
        <v>0</v>
      </c>
      <c r="CE14" s="135">
        <f t="shared" si="7"/>
        <v>0</v>
      </c>
      <c r="CF14" s="135">
        <f t="shared" si="7"/>
        <v>0</v>
      </c>
      <c r="CG14" s="135">
        <f t="shared" si="7"/>
        <v>0</v>
      </c>
      <c r="CH14" s="135">
        <f t="shared" si="7"/>
        <v>0</v>
      </c>
      <c r="CI14" s="135">
        <f t="shared" si="7"/>
        <v>0</v>
      </c>
      <c r="CJ14" s="135">
        <f t="shared" si="7"/>
        <v>0</v>
      </c>
      <c r="CK14" s="135">
        <f t="shared" si="7"/>
        <v>0</v>
      </c>
      <c r="CL14" s="135">
        <f t="shared" si="7"/>
        <v>0</v>
      </c>
      <c r="CM14" s="135">
        <f t="shared" si="7"/>
        <v>0</v>
      </c>
      <c r="CN14" s="135">
        <f t="shared" si="7"/>
        <v>0</v>
      </c>
      <c r="CO14" s="135">
        <f t="shared" si="7"/>
        <v>0</v>
      </c>
      <c r="CP14" s="135">
        <f t="shared" si="7"/>
        <v>0</v>
      </c>
      <c r="CQ14" s="135">
        <f t="shared" si="7"/>
        <v>0</v>
      </c>
      <c r="CR14" s="135">
        <f t="shared" si="7"/>
        <v>0</v>
      </c>
      <c r="CS14" s="135">
        <f t="shared" si="8"/>
        <v>0</v>
      </c>
      <c r="CT14" s="135">
        <f t="shared" si="8"/>
        <v>0</v>
      </c>
      <c r="CU14" s="135">
        <f t="shared" si="8"/>
        <v>0</v>
      </c>
      <c r="CV14" s="135">
        <f t="shared" si="8"/>
        <v>0</v>
      </c>
      <c r="CW14" s="135">
        <f t="shared" si="8"/>
        <v>0</v>
      </c>
      <c r="CX14" s="135">
        <f t="shared" si="8"/>
        <v>0</v>
      </c>
      <c r="CY14" s="135">
        <f t="shared" si="8"/>
        <v>0</v>
      </c>
      <c r="CZ14" s="135">
        <f t="shared" si="8"/>
        <v>0</v>
      </c>
      <c r="DA14" s="135">
        <f t="shared" si="8"/>
        <v>0</v>
      </c>
      <c r="DB14" s="135">
        <f t="shared" si="8"/>
        <v>0</v>
      </c>
      <c r="DC14" s="135">
        <f t="shared" si="8"/>
        <v>0</v>
      </c>
      <c r="DD14" s="135">
        <f t="shared" si="8"/>
        <v>0</v>
      </c>
      <c r="DE14" s="135">
        <f t="shared" si="8"/>
        <v>0</v>
      </c>
      <c r="DF14" s="135">
        <f t="shared" si="8"/>
        <v>0</v>
      </c>
      <c r="DG14" s="135">
        <f t="shared" si="8"/>
        <v>0</v>
      </c>
      <c r="DH14" s="135">
        <f t="shared" si="8"/>
        <v>0</v>
      </c>
      <c r="DI14" s="135">
        <f t="shared" si="9"/>
        <v>0</v>
      </c>
      <c r="DJ14" s="135">
        <f t="shared" si="9"/>
        <v>0</v>
      </c>
      <c r="DK14" s="135">
        <f t="shared" si="9"/>
        <v>0</v>
      </c>
      <c r="DL14" s="135">
        <f t="shared" si="9"/>
        <v>0</v>
      </c>
      <c r="DM14" s="135">
        <f t="shared" si="9"/>
        <v>0</v>
      </c>
      <c r="DN14" s="135">
        <f t="shared" si="9"/>
        <v>0</v>
      </c>
      <c r="DO14" s="135">
        <f t="shared" si="9"/>
        <v>0</v>
      </c>
      <c r="DP14" s="135">
        <f t="shared" si="9"/>
        <v>0</v>
      </c>
      <c r="DQ14" s="135">
        <f t="shared" si="9"/>
        <v>0</v>
      </c>
      <c r="DR14" s="135">
        <f t="shared" si="9"/>
        <v>0</v>
      </c>
      <c r="DS14" s="135">
        <f t="shared" si="9"/>
        <v>0</v>
      </c>
      <c r="DT14" s="135">
        <f t="shared" si="9"/>
        <v>0</v>
      </c>
      <c r="DU14" s="135">
        <f t="shared" si="9"/>
        <v>0</v>
      </c>
      <c r="DV14" s="136">
        <f t="shared" si="2"/>
        <v>0</v>
      </c>
      <c r="DW14" s="72"/>
      <c r="DX14" s="72"/>
      <c r="EC14" s="137" t="str">
        <f>AN14 &amp; "0"</f>
        <v>Прочие собственные средства0</v>
      </c>
      <c r="ED14" s="138"/>
      <c r="EG14" s="137"/>
    </row>
    <row r="15" spans="3:137" ht="11.25" customHeight="1" x14ac:dyDescent="0.25">
      <c r="C15" s="79"/>
      <c r="D15" s="128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116"/>
      <c r="AM15" s="132" t="s">
        <v>194</v>
      </c>
      <c r="AN15" s="133" t="s">
        <v>195</v>
      </c>
      <c r="AO15" s="134"/>
      <c r="AP15" s="134"/>
      <c r="AQ15" s="134"/>
      <c r="AR15" s="134"/>
      <c r="AS15" s="134"/>
      <c r="AT15" s="134"/>
      <c r="AU15" s="134"/>
      <c r="AV15" s="134"/>
      <c r="AW15" s="135">
        <f t="shared" si="5"/>
        <v>0</v>
      </c>
      <c r="AX15" s="135">
        <f t="shared" si="5"/>
        <v>0</v>
      </c>
      <c r="AY15" s="135">
        <f t="shared" si="5"/>
        <v>0</v>
      </c>
      <c r="AZ15" s="135">
        <f t="shared" si="5"/>
        <v>0</v>
      </c>
      <c r="BA15" s="135">
        <f t="shared" si="5"/>
        <v>0</v>
      </c>
      <c r="BB15" s="135">
        <f t="shared" si="5"/>
        <v>0</v>
      </c>
      <c r="BC15" s="135">
        <f t="shared" si="5"/>
        <v>0</v>
      </c>
      <c r="BD15" s="135">
        <f t="shared" si="5"/>
        <v>0</v>
      </c>
      <c r="BE15" s="135">
        <f t="shared" si="5"/>
        <v>0</v>
      </c>
      <c r="BF15" s="135">
        <f t="shared" si="5"/>
        <v>0</v>
      </c>
      <c r="BG15" s="135">
        <f t="shared" si="5"/>
        <v>0</v>
      </c>
      <c r="BH15" s="135">
        <f t="shared" si="5"/>
        <v>0</v>
      </c>
      <c r="BI15" s="135">
        <f t="shared" si="5"/>
        <v>0</v>
      </c>
      <c r="BJ15" s="135">
        <f t="shared" si="5"/>
        <v>0</v>
      </c>
      <c r="BK15" s="135">
        <f t="shared" si="5"/>
        <v>0</v>
      </c>
      <c r="BL15" s="135">
        <f t="shared" si="5"/>
        <v>0</v>
      </c>
      <c r="BM15" s="135">
        <f t="shared" si="6"/>
        <v>0</v>
      </c>
      <c r="BN15" s="135">
        <f t="shared" si="6"/>
        <v>0</v>
      </c>
      <c r="BO15" s="135">
        <f t="shared" si="6"/>
        <v>0</v>
      </c>
      <c r="BP15" s="135">
        <f t="shared" si="6"/>
        <v>0</v>
      </c>
      <c r="BQ15" s="135">
        <f t="shared" si="6"/>
        <v>0</v>
      </c>
      <c r="BR15" s="135">
        <f t="shared" si="6"/>
        <v>0</v>
      </c>
      <c r="BS15" s="135">
        <f t="shared" si="6"/>
        <v>0</v>
      </c>
      <c r="BT15" s="135">
        <f t="shared" si="6"/>
        <v>0</v>
      </c>
      <c r="BU15" s="135">
        <f t="shared" si="6"/>
        <v>0</v>
      </c>
      <c r="BV15" s="135">
        <f t="shared" si="6"/>
        <v>0</v>
      </c>
      <c r="BW15" s="135">
        <f t="shared" si="6"/>
        <v>0</v>
      </c>
      <c r="BX15" s="135">
        <f t="shared" si="6"/>
        <v>0</v>
      </c>
      <c r="BY15" s="135">
        <f t="shared" si="6"/>
        <v>0</v>
      </c>
      <c r="BZ15" s="135">
        <f t="shared" si="6"/>
        <v>0</v>
      </c>
      <c r="CA15" s="135">
        <f t="shared" si="6"/>
        <v>0</v>
      </c>
      <c r="CB15" s="135">
        <f t="shared" si="6"/>
        <v>0</v>
      </c>
      <c r="CC15" s="135">
        <f t="shared" si="7"/>
        <v>0</v>
      </c>
      <c r="CD15" s="135">
        <f t="shared" si="7"/>
        <v>0</v>
      </c>
      <c r="CE15" s="135">
        <f t="shared" si="7"/>
        <v>0</v>
      </c>
      <c r="CF15" s="135">
        <f t="shared" si="7"/>
        <v>0</v>
      </c>
      <c r="CG15" s="135">
        <f t="shared" si="7"/>
        <v>0</v>
      </c>
      <c r="CH15" s="135">
        <f t="shared" si="7"/>
        <v>0</v>
      </c>
      <c r="CI15" s="135">
        <f t="shared" si="7"/>
        <v>0</v>
      </c>
      <c r="CJ15" s="135">
        <f t="shared" si="7"/>
        <v>0</v>
      </c>
      <c r="CK15" s="135">
        <f t="shared" si="7"/>
        <v>0</v>
      </c>
      <c r="CL15" s="135">
        <f t="shared" si="7"/>
        <v>0</v>
      </c>
      <c r="CM15" s="135">
        <f t="shared" si="7"/>
        <v>0</v>
      </c>
      <c r="CN15" s="135">
        <f t="shared" si="7"/>
        <v>0</v>
      </c>
      <c r="CO15" s="135">
        <f t="shared" si="7"/>
        <v>0</v>
      </c>
      <c r="CP15" s="135">
        <f t="shared" si="7"/>
        <v>0</v>
      </c>
      <c r="CQ15" s="135">
        <f t="shared" si="7"/>
        <v>0</v>
      </c>
      <c r="CR15" s="135">
        <f t="shared" si="7"/>
        <v>0</v>
      </c>
      <c r="CS15" s="135">
        <f t="shared" si="8"/>
        <v>0</v>
      </c>
      <c r="CT15" s="135">
        <f t="shared" si="8"/>
        <v>0</v>
      </c>
      <c r="CU15" s="135">
        <f t="shared" si="8"/>
        <v>0</v>
      </c>
      <c r="CV15" s="135">
        <f t="shared" si="8"/>
        <v>0</v>
      </c>
      <c r="CW15" s="135">
        <f t="shared" si="8"/>
        <v>0</v>
      </c>
      <c r="CX15" s="135">
        <f t="shared" si="8"/>
        <v>0</v>
      </c>
      <c r="CY15" s="135">
        <f t="shared" si="8"/>
        <v>0</v>
      </c>
      <c r="CZ15" s="135">
        <f t="shared" si="8"/>
        <v>0</v>
      </c>
      <c r="DA15" s="135">
        <f t="shared" si="8"/>
        <v>0</v>
      </c>
      <c r="DB15" s="135">
        <f t="shared" si="8"/>
        <v>0</v>
      </c>
      <c r="DC15" s="135">
        <f t="shared" si="8"/>
        <v>0</v>
      </c>
      <c r="DD15" s="135">
        <f t="shared" si="8"/>
        <v>0</v>
      </c>
      <c r="DE15" s="135">
        <f t="shared" si="8"/>
        <v>0</v>
      </c>
      <c r="DF15" s="135">
        <f t="shared" si="8"/>
        <v>0</v>
      </c>
      <c r="DG15" s="135">
        <f t="shared" si="8"/>
        <v>0</v>
      </c>
      <c r="DH15" s="135">
        <f t="shared" si="8"/>
        <v>0</v>
      </c>
      <c r="DI15" s="135">
        <f t="shared" si="9"/>
        <v>0</v>
      </c>
      <c r="DJ15" s="135">
        <f t="shared" si="9"/>
        <v>0</v>
      </c>
      <c r="DK15" s="135">
        <f t="shared" si="9"/>
        <v>0</v>
      </c>
      <c r="DL15" s="135">
        <f t="shared" si="9"/>
        <v>0</v>
      </c>
      <c r="DM15" s="135">
        <f t="shared" si="9"/>
        <v>0</v>
      </c>
      <c r="DN15" s="135">
        <f t="shared" si="9"/>
        <v>0</v>
      </c>
      <c r="DO15" s="135">
        <f t="shared" si="9"/>
        <v>0</v>
      </c>
      <c r="DP15" s="135">
        <f t="shared" si="9"/>
        <v>0</v>
      </c>
      <c r="DQ15" s="135">
        <f t="shared" si="9"/>
        <v>0</v>
      </c>
      <c r="DR15" s="135">
        <f t="shared" si="9"/>
        <v>0</v>
      </c>
      <c r="DS15" s="135">
        <f t="shared" si="9"/>
        <v>0</v>
      </c>
      <c r="DT15" s="135">
        <f t="shared" si="9"/>
        <v>0</v>
      </c>
      <c r="DU15" s="135">
        <f t="shared" si="9"/>
        <v>0</v>
      </c>
      <c r="DV15" s="136">
        <f t="shared" si="2"/>
        <v>0</v>
      </c>
      <c r="DW15" s="72"/>
      <c r="DX15" s="72"/>
      <c r="EC15" s="137" t="str">
        <f>AN15 &amp; "0"</f>
        <v>За счет платы за технологическое присоединение0</v>
      </c>
      <c r="ED15" s="138"/>
      <c r="EG15" s="137"/>
    </row>
    <row r="16" spans="3:137" x14ac:dyDescent="0.25">
      <c r="C16" s="79"/>
      <c r="D16" s="124"/>
      <c r="E16" s="7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8"/>
      <c r="AM16" s="125" t="s">
        <v>196</v>
      </c>
      <c r="AN16" s="118" t="s">
        <v>197</v>
      </c>
      <c r="AO16" s="117"/>
      <c r="AP16" s="117"/>
      <c r="AQ16" s="117"/>
      <c r="AR16" s="117"/>
      <c r="AS16" s="117"/>
      <c r="AT16" s="117"/>
      <c r="AU16" s="117"/>
      <c r="AV16" s="117"/>
      <c r="AW16" s="126">
        <f t="shared" ref="AW16:BP16" si="10">SUM(AW17:AW19)</f>
        <v>0</v>
      </c>
      <c r="AX16" s="126">
        <f t="shared" si="10"/>
        <v>0</v>
      </c>
      <c r="AY16" s="126">
        <f t="shared" si="10"/>
        <v>0</v>
      </c>
      <c r="AZ16" s="126">
        <f t="shared" si="10"/>
        <v>0</v>
      </c>
      <c r="BA16" s="126">
        <f t="shared" si="10"/>
        <v>0</v>
      </c>
      <c r="BB16" s="126">
        <f t="shared" si="10"/>
        <v>0</v>
      </c>
      <c r="BC16" s="126">
        <f t="shared" si="10"/>
        <v>0</v>
      </c>
      <c r="BD16" s="126">
        <f t="shared" si="10"/>
        <v>0</v>
      </c>
      <c r="BE16" s="126">
        <f t="shared" si="10"/>
        <v>0</v>
      </c>
      <c r="BF16" s="126">
        <f t="shared" si="10"/>
        <v>0</v>
      </c>
      <c r="BG16" s="126">
        <f t="shared" si="10"/>
        <v>0</v>
      </c>
      <c r="BH16" s="126">
        <f t="shared" si="10"/>
        <v>0</v>
      </c>
      <c r="BI16" s="126">
        <f t="shared" si="10"/>
        <v>0</v>
      </c>
      <c r="BJ16" s="126">
        <f t="shared" si="10"/>
        <v>0</v>
      </c>
      <c r="BK16" s="126">
        <f t="shared" si="10"/>
        <v>0</v>
      </c>
      <c r="BL16" s="126">
        <f t="shared" si="10"/>
        <v>0</v>
      </c>
      <c r="BM16" s="126">
        <f t="shared" si="10"/>
        <v>0</v>
      </c>
      <c r="BN16" s="126">
        <f t="shared" si="10"/>
        <v>0</v>
      </c>
      <c r="BO16" s="126">
        <f t="shared" si="10"/>
        <v>0</v>
      </c>
      <c r="BP16" s="126">
        <f t="shared" si="10"/>
        <v>0</v>
      </c>
      <c r="BQ16" s="126">
        <f t="shared" ref="BQ16:DU16" si="11">SUM(BQ17:BQ19)</f>
        <v>0</v>
      </c>
      <c r="BR16" s="126">
        <f t="shared" si="11"/>
        <v>0</v>
      </c>
      <c r="BS16" s="126">
        <f t="shared" si="11"/>
        <v>0</v>
      </c>
      <c r="BT16" s="126">
        <f t="shared" si="11"/>
        <v>0</v>
      </c>
      <c r="BU16" s="126">
        <f t="shared" si="11"/>
        <v>0</v>
      </c>
      <c r="BV16" s="126">
        <f t="shared" si="11"/>
        <v>0</v>
      </c>
      <c r="BW16" s="126">
        <f t="shared" si="11"/>
        <v>0</v>
      </c>
      <c r="BX16" s="126">
        <f t="shared" si="11"/>
        <v>0</v>
      </c>
      <c r="BY16" s="126">
        <f t="shared" si="11"/>
        <v>0</v>
      </c>
      <c r="BZ16" s="126">
        <f t="shared" si="11"/>
        <v>0</v>
      </c>
      <c r="CA16" s="126">
        <f t="shared" si="11"/>
        <v>0</v>
      </c>
      <c r="CB16" s="126">
        <f t="shared" si="11"/>
        <v>0</v>
      </c>
      <c r="CC16" s="126">
        <f t="shared" si="11"/>
        <v>0</v>
      </c>
      <c r="CD16" s="126">
        <f t="shared" si="11"/>
        <v>0</v>
      </c>
      <c r="CE16" s="126">
        <f t="shared" si="11"/>
        <v>0</v>
      </c>
      <c r="CF16" s="126">
        <f t="shared" si="11"/>
        <v>0</v>
      </c>
      <c r="CG16" s="126">
        <f t="shared" si="11"/>
        <v>0</v>
      </c>
      <c r="CH16" s="126">
        <f t="shared" si="11"/>
        <v>0</v>
      </c>
      <c r="CI16" s="126">
        <f t="shared" si="11"/>
        <v>0</v>
      </c>
      <c r="CJ16" s="126">
        <f t="shared" si="11"/>
        <v>0</v>
      </c>
      <c r="CK16" s="126">
        <f t="shared" si="11"/>
        <v>0</v>
      </c>
      <c r="CL16" s="126">
        <f t="shared" si="11"/>
        <v>0</v>
      </c>
      <c r="CM16" s="126">
        <f t="shared" si="11"/>
        <v>0</v>
      </c>
      <c r="CN16" s="126">
        <f t="shared" si="11"/>
        <v>0</v>
      </c>
      <c r="CO16" s="126">
        <f t="shared" si="11"/>
        <v>0</v>
      </c>
      <c r="CP16" s="126">
        <f t="shared" si="11"/>
        <v>0</v>
      </c>
      <c r="CQ16" s="126">
        <f t="shared" si="11"/>
        <v>0</v>
      </c>
      <c r="CR16" s="126">
        <f t="shared" si="11"/>
        <v>0</v>
      </c>
      <c r="CS16" s="126">
        <f t="shared" si="11"/>
        <v>0</v>
      </c>
      <c r="CT16" s="126">
        <f t="shared" si="11"/>
        <v>0</v>
      </c>
      <c r="CU16" s="126">
        <f t="shared" si="11"/>
        <v>0</v>
      </c>
      <c r="CV16" s="126">
        <f t="shared" si="11"/>
        <v>0</v>
      </c>
      <c r="CW16" s="126">
        <f t="shared" si="11"/>
        <v>0</v>
      </c>
      <c r="CX16" s="126">
        <f t="shared" si="11"/>
        <v>0</v>
      </c>
      <c r="CY16" s="126">
        <f t="shared" si="11"/>
        <v>0</v>
      </c>
      <c r="CZ16" s="126">
        <f t="shared" si="11"/>
        <v>0</v>
      </c>
      <c r="DA16" s="126">
        <f t="shared" si="11"/>
        <v>0</v>
      </c>
      <c r="DB16" s="126">
        <f t="shared" si="11"/>
        <v>0</v>
      </c>
      <c r="DC16" s="126">
        <f t="shared" si="11"/>
        <v>0</v>
      </c>
      <c r="DD16" s="126">
        <f t="shared" si="11"/>
        <v>0</v>
      </c>
      <c r="DE16" s="126">
        <f t="shared" si="11"/>
        <v>0</v>
      </c>
      <c r="DF16" s="126">
        <f t="shared" si="11"/>
        <v>0</v>
      </c>
      <c r="DG16" s="126">
        <f t="shared" si="11"/>
        <v>0</v>
      </c>
      <c r="DH16" s="126">
        <f t="shared" si="11"/>
        <v>0</v>
      </c>
      <c r="DI16" s="126">
        <f t="shared" si="11"/>
        <v>0</v>
      </c>
      <c r="DJ16" s="126">
        <f t="shared" si="11"/>
        <v>0</v>
      </c>
      <c r="DK16" s="126">
        <f t="shared" si="11"/>
        <v>0</v>
      </c>
      <c r="DL16" s="126">
        <f t="shared" si="11"/>
        <v>0</v>
      </c>
      <c r="DM16" s="126">
        <f t="shared" si="11"/>
        <v>0</v>
      </c>
      <c r="DN16" s="126">
        <f t="shared" si="11"/>
        <v>0</v>
      </c>
      <c r="DO16" s="126">
        <f t="shared" si="11"/>
        <v>0</v>
      </c>
      <c r="DP16" s="126">
        <f t="shared" si="11"/>
        <v>0</v>
      </c>
      <c r="DQ16" s="126">
        <f t="shared" si="11"/>
        <v>0</v>
      </c>
      <c r="DR16" s="126">
        <f t="shared" si="11"/>
        <v>0</v>
      </c>
      <c r="DS16" s="126">
        <f t="shared" si="11"/>
        <v>0</v>
      </c>
      <c r="DT16" s="126">
        <f t="shared" si="11"/>
        <v>0</v>
      </c>
      <c r="DU16" s="126">
        <f t="shared" si="11"/>
        <v>0</v>
      </c>
      <c r="DV16" s="120">
        <f t="shared" si="2"/>
        <v>0</v>
      </c>
      <c r="DW16" s="72"/>
      <c r="DX16" s="72"/>
      <c r="EC16" s="137"/>
      <c r="ED16" s="138"/>
      <c r="EG16" s="138"/>
    </row>
    <row r="17" spans="3:152" ht="15" x14ac:dyDescent="0.25">
      <c r="C17" s="79"/>
      <c r="D17" s="128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116"/>
      <c r="AM17" s="132" t="s">
        <v>198</v>
      </c>
      <c r="AN17" s="139" t="s">
        <v>199</v>
      </c>
      <c r="AO17" s="140"/>
      <c r="AP17" s="140"/>
      <c r="AQ17" s="140"/>
      <c r="AR17" s="140"/>
      <c r="AS17" s="140"/>
      <c r="AT17" s="140"/>
      <c r="AU17" s="140"/>
      <c r="AV17" s="140"/>
      <c r="AW17" s="135">
        <f t="shared" ref="AW17:BL19" si="12">SUMIF($EC$49:$EC$126,$EC17,AW$49:AW$126)</f>
        <v>0</v>
      </c>
      <c r="AX17" s="135">
        <f t="shared" si="12"/>
        <v>0</v>
      </c>
      <c r="AY17" s="135">
        <f t="shared" si="12"/>
        <v>0</v>
      </c>
      <c r="AZ17" s="135">
        <f t="shared" si="12"/>
        <v>0</v>
      </c>
      <c r="BA17" s="135">
        <f t="shared" si="12"/>
        <v>0</v>
      </c>
      <c r="BB17" s="135">
        <f t="shared" si="12"/>
        <v>0</v>
      </c>
      <c r="BC17" s="135">
        <f t="shared" si="12"/>
        <v>0</v>
      </c>
      <c r="BD17" s="135">
        <f t="shared" si="12"/>
        <v>0</v>
      </c>
      <c r="BE17" s="135">
        <f t="shared" si="12"/>
        <v>0</v>
      </c>
      <c r="BF17" s="135">
        <f t="shared" si="12"/>
        <v>0</v>
      </c>
      <c r="BG17" s="135">
        <f t="shared" si="12"/>
        <v>0</v>
      </c>
      <c r="BH17" s="135">
        <f t="shared" si="12"/>
        <v>0</v>
      </c>
      <c r="BI17" s="135">
        <f t="shared" si="12"/>
        <v>0</v>
      </c>
      <c r="BJ17" s="135">
        <f t="shared" si="12"/>
        <v>0</v>
      </c>
      <c r="BK17" s="135">
        <f t="shared" si="12"/>
        <v>0</v>
      </c>
      <c r="BL17" s="135">
        <f t="shared" si="12"/>
        <v>0</v>
      </c>
      <c r="BM17" s="135">
        <f t="shared" ref="BM17:CB19" si="13">SUMIF($EC$49:$EC$126,$EC17,BM$49:BM$126)</f>
        <v>0</v>
      </c>
      <c r="BN17" s="135">
        <f t="shared" si="13"/>
        <v>0</v>
      </c>
      <c r="BO17" s="135">
        <f t="shared" si="13"/>
        <v>0</v>
      </c>
      <c r="BP17" s="135">
        <f t="shared" si="13"/>
        <v>0</v>
      </c>
      <c r="BQ17" s="135">
        <f t="shared" si="13"/>
        <v>0</v>
      </c>
      <c r="BR17" s="135">
        <f t="shared" si="13"/>
        <v>0</v>
      </c>
      <c r="BS17" s="135">
        <f t="shared" si="13"/>
        <v>0</v>
      </c>
      <c r="BT17" s="135">
        <f t="shared" si="13"/>
        <v>0</v>
      </c>
      <c r="BU17" s="135">
        <f t="shared" si="13"/>
        <v>0</v>
      </c>
      <c r="BV17" s="135">
        <f t="shared" si="13"/>
        <v>0</v>
      </c>
      <c r="BW17" s="135">
        <f t="shared" si="13"/>
        <v>0</v>
      </c>
      <c r="BX17" s="135">
        <f t="shared" si="13"/>
        <v>0</v>
      </c>
      <c r="BY17" s="135">
        <f t="shared" si="13"/>
        <v>0</v>
      </c>
      <c r="BZ17" s="135">
        <f t="shared" si="13"/>
        <v>0</v>
      </c>
      <c r="CA17" s="135">
        <f t="shared" si="13"/>
        <v>0</v>
      </c>
      <c r="CB17" s="135">
        <f t="shared" si="13"/>
        <v>0</v>
      </c>
      <c r="CC17" s="135">
        <f t="shared" ref="CC17:CR19" si="14">SUMIF($EC$49:$EC$126,$EC17,CC$49:CC$126)</f>
        <v>0</v>
      </c>
      <c r="CD17" s="135">
        <f t="shared" si="14"/>
        <v>0</v>
      </c>
      <c r="CE17" s="135">
        <f t="shared" si="14"/>
        <v>0</v>
      </c>
      <c r="CF17" s="135">
        <f t="shared" si="14"/>
        <v>0</v>
      </c>
      <c r="CG17" s="135">
        <f t="shared" si="14"/>
        <v>0</v>
      </c>
      <c r="CH17" s="135">
        <f t="shared" si="14"/>
        <v>0</v>
      </c>
      <c r="CI17" s="135">
        <f t="shared" si="14"/>
        <v>0</v>
      </c>
      <c r="CJ17" s="135">
        <f t="shared" si="14"/>
        <v>0</v>
      </c>
      <c r="CK17" s="135">
        <f t="shared" si="14"/>
        <v>0</v>
      </c>
      <c r="CL17" s="135">
        <f t="shared" si="14"/>
        <v>0</v>
      </c>
      <c r="CM17" s="135">
        <f t="shared" si="14"/>
        <v>0</v>
      </c>
      <c r="CN17" s="135">
        <f t="shared" si="14"/>
        <v>0</v>
      </c>
      <c r="CO17" s="135">
        <f t="shared" si="14"/>
        <v>0</v>
      </c>
      <c r="CP17" s="135">
        <f t="shared" si="14"/>
        <v>0</v>
      </c>
      <c r="CQ17" s="135">
        <f t="shared" si="14"/>
        <v>0</v>
      </c>
      <c r="CR17" s="135">
        <f t="shared" si="14"/>
        <v>0</v>
      </c>
      <c r="CS17" s="135">
        <f t="shared" ref="CS17:DH19" si="15">SUMIF($EC$49:$EC$126,$EC17,CS$49:CS$126)</f>
        <v>0</v>
      </c>
      <c r="CT17" s="135">
        <f t="shared" si="15"/>
        <v>0</v>
      </c>
      <c r="CU17" s="135">
        <f t="shared" si="15"/>
        <v>0</v>
      </c>
      <c r="CV17" s="135">
        <f t="shared" si="15"/>
        <v>0</v>
      </c>
      <c r="CW17" s="135">
        <f t="shared" si="15"/>
        <v>0</v>
      </c>
      <c r="CX17" s="135">
        <f t="shared" si="15"/>
        <v>0</v>
      </c>
      <c r="CY17" s="135">
        <f t="shared" si="15"/>
        <v>0</v>
      </c>
      <c r="CZ17" s="135">
        <f t="shared" si="15"/>
        <v>0</v>
      </c>
      <c r="DA17" s="135">
        <f t="shared" si="15"/>
        <v>0</v>
      </c>
      <c r="DB17" s="135">
        <f t="shared" si="15"/>
        <v>0</v>
      </c>
      <c r="DC17" s="135">
        <f t="shared" si="15"/>
        <v>0</v>
      </c>
      <c r="DD17" s="135">
        <f t="shared" si="15"/>
        <v>0</v>
      </c>
      <c r="DE17" s="135">
        <f t="shared" si="15"/>
        <v>0</v>
      </c>
      <c r="DF17" s="135">
        <f t="shared" si="15"/>
        <v>0</v>
      </c>
      <c r="DG17" s="135">
        <f t="shared" si="15"/>
        <v>0</v>
      </c>
      <c r="DH17" s="135">
        <f t="shared" si="15"/>
        <v>0</v>
      </c>
      <c r="DI17" s="135">
        <f t="shared" ref="DI17:DU19" si="16">SUMIF($EC$49:$EC$126,$EC17,DI$49:DI$126)</f>
        <v>0</v>
      </c>
      <c r="DJ17" s="135">
        <f t="shared" si="16"/>
        <v>0</v>
      </c>
      <c r="DK17" s="135">
        <f t="shared" si="16"/>
        <v>0</v>
      </c>
      <c r="DL17" s="135">
        <f t="shared" si="16"/>
        <v>0</v>
      </c>
      <c r="DM17" s="135">
        <f t="shared" si="16"/>
        <v>0</v>
      </c>
      <c r="DN17" s="135">
        <f t="shared" si="16"/>
        <v>0</v>
      </c>
      <c r="DO17" s="135">
        <f t="shared" si="16"/>
        <v>0</v>
      </c>
      <c r="DP17" s="135">
        <f t="shared" si="16"/>
        <v>0</v>
      </c>
      <c r="DQ17" s="135">
        <f t="shared" si="16"/>
        <v>0</v>
      </c>
      <c r="DR17" s="135">
        <f t="shared" si="16"/>
        <v>0</v>
      </c>
      <c r="DS17" s="135">
        <f t="shared" si="16"/>
        <v>0</v>
      </c>
      <c r="DT17" s="135">
        <f t="shared" si="16"/>
        <v>0</v>
      </c>
      <c r="DU17" s="135">
        <f t="shared" si="16"/>
        <v>0</v>
      </c>
      <c r="DV17" s="136">
        <f t="shared" si="2"/>
        <v>0</v>
      </c>
      <c r="DW17" s="72"/>
      <c r="DX17" s="72"/>
      <c r="EC17" s="137" t="str">
        <f>AN17 &amp; "0"</f>
        <v>Кредиты0</v>
      </c>
      <c r="ED17" s="138"/>
      <c r="EG17" s="137"/>
    </row>
    <row r="18" spans="3:152" ht="15" x14ac:dyDescent="0.25">
      <c r="C18" s="79"/>
      <c r="D18" s="128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116"/>
      <c r="AM18" s="132" t="s">
        <v>200</v>
      </c>
      <c r="AN18" s="139" t="s">
        <v>201</v>
      </c>
      <c r="AO18" s="140"/>
      <c r="AP18" s="140"/>
      <c r="AQ18" s="140"/>
      <c r="AR18" s="140"/>
      <c r="AS18" s="140"/>
      <c r="AT18" s="140"/>
      <c r="AU18" s="140"/>
      <c r="AV18" s="140"/>
      <c r="AW18" s="135">
        <f t="shared" si="12"/>
        <v>0</v>
      </c>
      <c r="AX18" s="135">
        <f t="shared" si="12"/>
        <v>0</v>
      </c>
      <c r="AY18" s="135">
        <f t="shared" si="12"/>
        <v>0</v>
      </c>
      <c r="AZ18" s="135">
        <f t="shared" si="12"/>
        <v>0</v>
      </c>
      <c r="BA18" s="135">
        <f t="shared" si="12"/>
        <v>0</v>
      </c>
      <c r="BB18" s="135">
        <f t="shared" si="12"/>
        <v>0</v>
      </c>
      <c r="BC18" s="135">
        <f t="shared" si="12"/>
        <v>0</v>
      </c>
      <c r="BD18" s="135">
        <f t="shared" si="12"/>
        <v>0</v>
      </c>
      <c r="BE18" s="135">
        <f t="shared" si="12"/>
        <v>0</v>
      </c>
      <c r="BF18" s="135">
        <f t="shared" si="12"/>
        <v>0</v>
      </c>
      <c r="BG18" s="135">
        <f t="shared" si="12"/>
        <v>0</v>
      </c>
      <c r="BH18" s="135">
        <f t="shared" si="12"/>
        <v>0</v>
      </c>
      <c r="BI18" s="135">
        <f t="shared" si="12"/>
        <v>0</v>
      </c>
      <c r="BJ18" s="135">
        <f t="shared" si="12"/>
        <v>0</v>
      </c>
      <c r="BK18" s="135">
        <f t="shared" si="12"/>
        <v>0</v>
      </c>
      <c r="BL18" s="135">
        <f t="shared" si="12"/>
        <v>0</v>
      </c>
      <c r="BM18" s="135">
        <f t="shared" si="13"/>
        <v>0</v>
      </c>
      <c r="BN18" s="135">
        <f t="shared" si="13"/>
        <v>0</v>
      </c>
      <c r="BO18" s="135">
        <f t="shared" si="13"/>
        <v>0</v>
      </c>
      <c r="BP18" s="135">
        <f t="shared" si="13"/>
        <v>0</v>
      </c>
      <c r="BQ18" s="135">
        <f t="shared" si="13"/>
        <v>0</v>
      </c>
      <c r="BR18" s="135">
        <f t="shared" si="13"/>
        <v>0</v>
      </c>
      <c r="BS18" s="135">
        <f t="shared" si="13"/>
        <v>0</v>
      </c>
      <c r="BT18" s="135">
        <f t="shared" si="13"/>
        <v>0</v>
      </c>
      <c r="BU18" s="135">
        <f t="shared" si="13"/>
        <v>0</v>
      </c>
      <c r="BV18" s="135">
        <f t="shared" si="13"/>
        <v>0</v>
      </c>
      <c r="BW18" s="135">
        <f t="shared" si="13"/>
        <v>0</v>
      </c>
      <c r="BX18" s="135">
        <f t="shared" si="13"/>
        <v>0</v>
      </c>
      <c r="BY18" s="135">
        <f t="shared" si="13"/>
        <v>0</v>
      </c>
      <c r="BZ18" s="135">
        <f t="shared" si="13"/>
        <v>0</v>
      </c>
      <c r="CA18" s="135">
        <f t="shared" si="13"/>
        <v>0</v>
      </c>
      <c r="CB18" s="135">
        <f t="shared" si="13"/>
        <v>0</v>
      </c>
      <c r="CC18" s="135">
        <f t="shared" si="14"/>
        <v>0</v>
      </c>
      <c r="CD18" s="135">
        <f t="shared" si="14"/>
        <v>0</v>
      </c>
      <c r="CE18" s="135">
        <f t="shared" si="14"/>
        <v>0</v>
      </c>
      <c r="CF18" s="135">
        <f t="shared" si="14"/>
        <v>0</v>
      </c>
      <c r="CG18" s="135">
        <f t="shared" si="14"/>
        <v>0</v>
      </c>
      <c r="CH18" s="135">
        <f t="shared" si="14"/>
        <v>0</v>
      </c>
      <c r="CI18" s="135">
        <f t="shared" si="14"/>
        <v>0</v>
      </c>
      <c r="CJ18" s="135">
        <f t="shared" si="14"/>
        <v>0</v>
      </c>
      <c r="CK18" s="135">
        <f t="shared" si="14"/>
        <v>0</v>
      </c>
      <c r="CL18" s="135">
        <f t="shared" si="14"/>
        <v>0</v>
      </c>
      <c r="CM18" s="135">
        <f t="shared" si="14"/>
        <v>0</v>
      </c>
      <c r="CN18" s="135">
        <f t="shared" si="14"/>
        <v>0</v>
      </c>
      <c r="CO18" s="135">
        <f t="shared" si="14"/>
        <v>0</v>
      </c>
      <c r="CP18" s="135">
        <f t="shared" si="14"/>
        <v>0</v>
      </c>
      <c r="CQ18" s="135">
        <f t="shared" si="14"/>
        <v>0</v>
      </c>
      <c r="CR18" s="135">
        <f t="shared" si="14"/>
        <v>0</v>
      </c>
      <c r="CS18" s="135">
        <f t="shared" si="15"/>
        <v>0</v>
      </c>
      <c r="CT18" s="135">
        <f t="shared" si="15"/>
        <v>0</v>
      </c>
      <c r="CU18" s="135">
        <f t="shared" si="15"/>
        <v>0</v>
      </c>
      <c r="CV18" s="135">
        <f t="shared" si="15"/>
        <v>0</v>
      </c>
      <c r="CW18" s="135">
        <f t="shared" si="15"/>
        <v>0</v>
      </c>
      <c r="CX18" s="135">
        <f t="shared" si="15"/>
        <v>0</v>
      </c>
      <c r="CY18" s="135">
        <f t="shared" si="15"/>
        <v>0</v>
      </c>
      <c r="CZ18" s="135">
        <f t="shared" si="15"/>
        <v>0</v>
      </c>
      <c r="DA18" s="135">
        <f t="shared" si="15"/>
        <v>0</v>
      </c>
      <c r="DB18" s="135">
        <f t="shared" si="15"/>
        <v>0</v>
      </c>
      <c r="DC18" s="135">
        <f t="shared" si="15"/>
        <v>0</v>
      </c>
      <c r="DD18" s="135">
        <f t="shared" si="15"/>
        <v>0</v>
      </c>
      <c r="DE18" s="135">
        <f t="shared" si="15"/>
        <v>0</v>
      </c>
      <c r="DF18" s="135">
        <f t="shared" si="15"/>
        <v>0</v>
      </c>
      <c r="DG18" s="135">
        <f t="shared" si="15"/>
        <v>0</v>
      </c>
      <c r="DH18" s="135">
        <f t="shared" si="15"/>
        <v>0</v>
      </c>
      <c r="DI18" s="135">
        <f t="shared" si="16"/>
        <v>0</v>
      </c>
      <c r="DJ18" s="135">
        <f t="shared" si="16"/>
        <v>0</v>
      </c>
      <c r="DK18" s="135">
        <f t="shared" si="16"/>
        <v>0</v>
      </c>
      <c r="DL18" s="135">
        <f t="shared" si="16"/>
        <v>0</v>
      </c>
      <c r="DM18" s="135">
        <f t="shared" si="16"/>
        <v>0</v>
      </c>
      <c r="DN18" s="135">
        <f t="shared" si="16"/>
        <v>0</v>
      </c>
      <c r="DO18" s="135">
        <f t="shared" si="16"/>
        <v>0</v>
      </c>
      <c r="DP18" s="135">
        <f t="shared" si="16"/>
        <v>0</v>
      </c>
      <c r="DQ18" s="135">
        <f t="shared" si="16"/>
        <v>0</v>
      </c>
      <c r="DR18" s="135">
        <f t="shared" si="16"/>
        <v>0</v>
      </c>
      <c r="DS18" s="135">
        <f t="shared" si="16"/>
        <v>0</v>
      </c>
      <c r="DT18" s="135">
        <f t="shared" si="16"/>
        <v>0</v>
      </c>
      <c r="DU18" s="135">
        <f t="shared" si="16"/>
        <v>0</v>
      </c>
      <c r="DV18" s="136">
        <f t="shared" si="2"/>
        <v>0</v>
      </c>
      <c r="DW18" s="72"/>
      <c r="DX18" s="72"/>
      <c r="EC18" s="137" t="str">
        <f>AN18 &amp; "0"</f>
        <v>Займы0</v>
      </c>
      <c r="ED18" s="138"/>
      <c r="EG18" s="137"/>
    </row>
    <row r="19" spans="3:152" ht="11.25" customHeight="1" x14ac:dyDescent="0.25">
      <c r="C19" s="79"/>
      <c r="D19" s="128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116"/>
      <c r="AM19" s="132" t="s">
        <v>202</v>
      </c>
      <c r="AN19" s="139" t="s">
        <v>203</v>
      </c>
      <c r="AO19" s="140"/>
      <c r="AP19" s="140"/>
      <c r="AQ19" s="140"/>
      <c r="AR19" s="140"/>
      <c r="AS19" s="140"/>
      <c r="AT19" s="140"/>
      <c r="AU19" s="140"/>
      <c r="AV19" s="140"/>
      <c r="AW19" s="135">
        <f t="shared" si="12"/>
        <v>0</v>
      </c>
      <c r="AX19" s="135">
        <f t="shared" si="12"/>
        <v>0</v>
      </c>
      <c r="AY19" s="135">
        <f t="shared" si="12"/>
        <v>0</v>
      </c>
      <c r="AZ19" s="135">
        <f t="shared" si="12"/>
        <v>0</v>
      </c>
      <c r="BA19" s="135">
        <f t="shared" si="12"/>
        <v>0</v>
      </c>
      <c r="BB19" s="135">
        <f t="shared" si="12"/>
        <v>0</v>
      </c>
      <c r="BC19" s="135">
        <f t="shared" si="12"/>
        <v>0</v>
      </c>
      <c r="BD19" s="135">
        <f t="shared" si="12"/>
        <v>0</v>
      </c>
      <c r="BE19" s="135">
        <f t="shared" si="12"/>
        <v>0</v>
      </c>
      <c r="BF19" s="135">
        <f t="shared" si="12"/>
        <v>0</v>
      </c>
      <c r="BG19" s="135">
        <f t="shared" si="12"/>
        <v>0</v>
      </c>
      <c r="BH19" s="135">
        <f t="shared" si="12"/>
        <v>0</v>
      </c>
      <c r="BI19" s="135">
        <f t="shared" si="12"/>
        <v>0</v>
      </c>
      <c r="BJ19" s="135">
        <f t="shared" si="12"/>
        <v>0</v>
      </c>
      <c r="BK19" s="135">
        <f t="shared" si="12"/>
        <v>0</v>
      </c>
      <c r="BL19" s="135">
        <f t="shared" si="12"/>
        <v>0</v>
      </c>
      <c r="BM19" s="135">
        <f t="shared" si="13"/>
        <v>0</v>
      </c>
      <c r="BN19" s="135">
        <f t="shared" si="13"/>
        <v>0</v>
      </c>
      <c r="BO19" s="135">
        <f t="shared" si="13"/>
        <v>0</v>
      </c>
      <c r="BP19" s="135">
        <f t="shared" si="13"/>
        <v>0</v>
      </c>
      <c r="BQ19" s="135">
        <f t="shared" si="13"/>
        <v>0</v>
      </c>
      <c r="BR19" s="135">
        <f t="shared" si="13"/>
        <v>0</v>
      </c>
      <c r="BS19" s="135">
        <f t="shared" si="13"/>
        <v>0</v>
      </c>
      <c r="BT19" s="135">
        <f t="shared" si="13"/>
        <v>0</v>
      </c>
      <c r="BU19" s="135">
        <f t="shared" si="13"/>
        <v>0</v>
      </c>
      <c r="BV19" s="135">
        <f t="shared" si="13"/>
        <v>0</v>
      </c>
      <c r="BW19" s="135">
        <f t="shared" si="13"/>
        <v>0</v>
      </c>
      <c r="BX19" s="135">
        <f t="shared" si="13"/>
        <v>0</v>
      </c>
      <c r="BY19" s="135">
        <f t="shared" si="13"/>
        <v>0</v>
      </c>
      <c r="BZ19" s="135">
        <f t="shared" si="13"/>
        <v>0</v>
      </c>
      <c r="CA19" s="135">
        <f t="shared" si="13"/>
        <v>0</v>
      </c>
      <c r="CB19" s="135">
        <f t="shared" si="13"/>
        <v>0</v>
      </c>
      <c r="CC19" s="135">
        <f t="shared" si="14"/>
        <v>0</v>
      </c>
      <c r="CD19" s="135">
        <f t="shared" si="14"/>
        <v>0</v>
      </c>
      <c r="CE19" s="135">
        <f t="shared" si="14"/>
        <v>0</v>
      </c>
      <c r="CF19" s="135">
        <f t="shared" si="14"/>
        <v>0</v>
      </c>
      <c r="CG19" s="135">
        <f t="shared" si="14"/>
        <v>0</v>
      </c>
      <c r="CH19" s="135">
        <f t="shared" si="14"/>
        <v>0</v>
      </c>
      <c r="CI19" s="135">
        <f t="shared" si="14"/>
        <v>0</v>
      </c>
      <c r="CJ19" s="135">
        <f t="shared" si="14"/>
        <v>0</v>
      </c>
      <c r="CK19" s="135">
        <f t="shared" si="14"/>
        <v>0</v>
      </c>
      <c r="CL19" s="135">
        <f t="shared" si="14"/>
        <v>0</v>
      </c>
      <c r="CM19" s="135">
        <f t="shared" si="14"/>
        <v>0</v>
      </c>
      <c r="CN19" s="135">
        <f t="shared" si="14"/>
        <v>0</v>
      </c>
      <c r="CO19" s="135">
        <f t="shared" si="14"/>
        <v>0</v>
      </c>
      <c r="CP19" s="135">
        <f t="shared" si="14"/>
        <v>0</v>
      </c>
      <c r="CQ19" s="135">
        <f t="shared" si="14"/>
        <v>0</v>
      </c>
      <c r="CR19" s="135">
        <f t="shared" si="14"/>
        <v>0</v>
      </c>
      <c r="CS19" s="135">
        <f t="shared" si="15"/>
        <v>0</v>
      </c>
      <c r="CT19" s="135">
        <f t="shared" si="15"/>
        <v>0</v>
      </c>
      <c r="CU19" s="135">
        <f t="shared" si="15"/>
        <v>0</v>
      </c>
      <c r="CV19" s="135">
        <f t="shared" si="15"/>
        <v>0</v>
      </c>
      <c r="CW19" s="135">
        <f t="shared" si="15"/>
        <v>0</v>
      </c>
      <c r="CX19" s="135">
        <f t="shared" si="15"/>
        <v>0</v>
      </c>
      <c r="CY19" s="135">
        <f t="shared" si="15"/>
        <v>0</v>
      </c>
      <c r="CZ19" s="135">
        <f t="shared" si="15"/>
        <v>0</v>
      </c>
      <c r="DA19" s="135">
        <f t="shared" si="15"/>
        <v>0</v>
      </c>
      <c r="DB19" s="135">
        <f t="shared" si="15"/>
        <v>0</v>
      </c>
      <c r="DC19" s="135">
        <f t="shared" si="15"/>
        <v>0</v>
      </c>
      <c r="DD19" s="135">
        <f t="shared" si="15"/>
        <v>0</v>
      </c>
      <c r="DE19" s="135">
        <f t="shared" si="15"/>
        <v>0</v>
      </c>
      <c r="DF19" s="135">
        <f t="shared" si="15"/>
        <v>0</v>
      </c>
      <c r="DG19" s="135">
        <f t="shared" si="15"/>
        <v>0</v>
      </c>
      <c r="DH19" s="135">
        <f t="shared" si="15"/>
        <v>0</v>
      </c>
      <c r="DI19" s="135">
        <f t="shared" si="16"/>
        <v>0</v>
      </c>
      <c r="DJ19" s="135">
        <f t="shared" si="16"/>
        <v>0</v>
      </c>
      <c r="DK19" s="135">
        <f t="shared" si="16"/>
        <v>0</v>
      </c>
      <c r="DL19" s="135">
        <f t="shared" si="16"/>
        <v>0</v>
      </c>
      <c r="DM19" s="135">
        <f t="shared" si="16"/>
        <v>0</v>
      </c>
      <c r="DN19" s="135">
        <f t="shared" si="16"/>
        <v>0</v>
      </c>
      <c r="DO19" s="135">
        <f t="shared" si="16"/>
        <v>0</v>
      </c>
      <c r="DP19" s="135">
        <f t="shared" si="16"/>
        <v>0</v>
      </c>
      <c r="DQ19" s="135">
        <f t="shared" si="16"/>
        <v>0</v>
      </c>
      <c r="DR19" s="135">
        <f t="shared" si="16"/>
        <v>0</v>
      </c>
      <c r="DS19" s="135">
        <f t="shared" si="16"/>
        <v>0</v>
      </c>
      <c r="DT19" s="135">
        <f t="shared" si="16"/>
        <v>0</v>
      </c>
      <c r="DU19" s="135">
        <f t="shared" si="16"/>
        <v>0</v>
      </c>
      <c r="DV19" s="136">
        <f t="shared" si="2"/>
        <v>0</v>
      </c>
      <c r="DW19" s="72"/>
      <c r="EC19" s="137" t="str">
        <f>AN19 &amp; "0"</f>
        <v>Прочие привлеченные средства0</v>
      </c>
      <c r="ED19" s="138"/>
      <c r="EG19" s="137"/>
    </row>
    <row r="20" spans="3:152" x14ac:dyDescent="0.25">
      <c r="C20" s="79"/>
      <c r="D20" s="124"/>
      <c r="E20" s="7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8"/>
      <c r="AM20" s="125" t="s">
        <v>204</v>
      </c>
      <c r="AN20" s="118" t="s">
        <v>205</v>
      </c>
      <c r="AO20" s="117"/>
      <c r="AP20" s="117"/>
      <c r="AQ20" s="117"/>
      <c r="AR20" s="117"/>
      <c r="AS20" s="117"/>
      <c r="AT20" s="117"/>
      <c r="AU20" s="117"/>
      <c r="AV20" s="117"/>
      <c r="AW20" s="126">
        <f t="shared" ref="AW20:BP20" si="17">SUM(AW21:AW23)</f>
        <v>0</v>
      </c>
      <c r="AX20" s="126">
        <f t="shared" si="17"/>
        <v>0</v>
      </c>
      <c r="AY20" s="126">
        <f t="shared" si="17"/>
        <v>0</v>
      </c>
      <c r="AZ20" s="126">
        <f t="shared" si="17"/>
        <v>0</v>
      </c>
      <c r="BA20" s="126">
        <f t="shared" si="17"/>
        <v>0</v>
      </c>
      <c r="BB20" s="126">
        <f t="shared" si="17"/>
        <v>0</v>
      </c>
      <c r="BC20" s="126">
        <f t="shared" si="17"/>
        <v>0</v>
      </c>
      <c r="BD20" s="126">
        <f t="shared" si="17"/>
        <v>0</v>
      </c>
      <c r="BE20" s="126">
        <f t="shared" si="17"/>
        <v>0</v>
      </c>
      <c r="BF20" s="126">
        <f t="shared" si="17"/>
        <v>0</v>
      </c>
      <c r="BG20" s="126">
        <f t="shared" si="17"/>
        <v>0</v>
      </c>
      <c r="BH20" s="126">
        <f t="shared" si="17"/>
        <v>0</v>
      </c>
      <c r="BI20" s="126">
        <f t="shared" si="17"/>
        <v>0</v>
      </c>
      <c r="BJ20" s="126">
        <f t="shared" si="17"/>
        <v>0</v>
      </c>
      <c r="BK20" s="126">
        <f t="shared" si="17"/>
        <v>0</v>
      </c>
      <c r="BL20" s="126">
        <f t="shared" si="17"/>
        <v>0</v>
      </c>
      <c r="BM20" s="126">
        <f t="shared" si="17"/>
        <v>0</v>
      </c>
      <c r="BN20" s="126">
        <f t="shared" si="17"/>
        <v>0</v>
      </c>
      <c r="BO20" s="126">
        <f t="shared" si="17"/>
        <v>0</v>
      </c>
      <c r="BP20" s="126">
        <f t="shared" si="17"/>
        <v>0</v>
      </c>
      <c r="BQ20" s="126">
        <f t="shared" ref="BQ20:DU20" si="18">SUM(BQ21:BQ23)</f>
        <v>0</v>
      </c>
      <c r="BR20" s="126">
        <f t="shared" si="18"/>
        <v>0</v>
      </c>
      <c r="BS20" s="126">
        <f t="shared" si="18"/>
        <v>0</v>
      </c>
      <c r="BT20" s="126">
        <f t="shared" si="18"/>
        <v>0</v>
      </c>
      <c r="BU20" s="126">
        <f t="shared" si="18"/>
        <v>0</v>
      </c>
      <c r="BV20" s="126">
        <f t="shared" si="18"/>
        <v>0</v>
      </c>
      <c r="BW20" s="126">
        <f t="shared" si="18"/>
        <v>0</v>
      </c>
      <c r="BX20" s="126">
        <f t="shared" si="18"/>
        <v>0</v>
      </c>
      <c r="BY20" s="126">
        <f t="shared" si="18"/>
        <v>0</v>
      </c>
      <c r="BZ20" s="126">
        <f t="shared" si="18"/>
        <v>0</v>
      </c>
      <c r="CA20" s="126">
        <f t="shared" si="18"/>
        <v>0</v>
      </c>
      <c r="CB20" s="126">
        <f t="shared" si="18"/>
        <v>0</v>
      </c>
      <c r="CC20" s="126">
        <f t="shared" si="18"/>
        <v>0</v>
      </c>
      <c r="CD20" s="126">
        <f t="shared" si="18"/>
        <v>0</v>
      </c>
      <c r="CE20" s="126">
        <f t="shared" si="18"/>
        <v>0</v>
      </c>
      <c r="CF20" s="126">
        <f t="shared" si="18"/>
        <v>0</v>
      </c>
      <c r="CG20" s="126">
        <f t="shared" si="18"/>
        <v>0</v>
      </c>
      <c r="CH20" s="126">
        <f t="shared" si="18"/>
        <v>0</v>
      </c>
      <c r="CI20" s="126">
        <f t="shared" si="18"/>
        <v>0</v>
      </c>
      <c r="CJ20" s="126">
        <f t="shared" si="18"/>
        <v>0</v>
      </c>
      <c r="CK20" s="126">
        <f t="shared" si="18"/>
        <v>0</v>
      </c>
      <c r="CL20" s="126">
        <f t="shared" si="18"/>
        <v>0</v>
      </c>
      <c r="CM20" s="126">
        <f t="shared" si="18"/>
        <v>0</v>
      </c>
      <c r="CN20" s="126">
        <f t="shared" si="18"/>
        <v>0</v>
      </c>
      <c r="CO20" s="126">
        <f t="shared" si="18"/>
        <v>0</v>
      </c>
      <c r="CP20" s="126">
        <f t="shared" si="18"/>
        <v>0</v>
      </c>
      <c r="CQ20" s="126">
        <f t="shared" si="18"/>
        <v>0</v>
      </c>
      <c r="CR20" s="126">
        <f t="shared" si="18"/>
        <v>0</v>
      </c>
      <c r="CS20" s="126">
        <f t="shared" si="18"/>
        <v>0</v>
      </c>
      <c r="CT20" s="126">
        <f t="shared" si="18"/>
        <v>0</v>
      </c>
      <c r="CU20" s="126">
        <f t="shared" si="18"/>
        <v>0</v>
      </c>
      <c r="CV20" s="126">
        <f t="shared" si="18"/>
        <v>0</v>
      </c>
      <c r="CW20" s="126">
        <f t="shared" si="18"/>
        <v>0</v>
      </c>
      <c r="CX20" s="126">
        <f t="shared" si="18"/>
        <v>0</v>
      </c>
      <c r="CY20" s="126">
        <f t="shared" si="18"/>
        <v>0</v>
      </c>
      <c r="CZ20" s="126">
        <f t="shared" si="18"/>
        <v>0</v>
      </c>
      <c r="DA20" s="126">
        <f t="shared" si="18"/>
        <v>0</v>
      </c>
      <c r="DB20" s="126">
        <f t="shared" si="18"/>
        <v>0</v>
      </c>
      <c r="DC20" s="126">
        <f t="shared" si="18"/>
        <v>0</v>
      </c>
      <c r="DD20" s="126">
        <f t="shared" si="18"/>
        <v>0</v>
      </c>
      <c r="DE20" s="126">
        <f t="shared" si="18"/>
        <v>0</v>
      </c>
      <c r="DF20" s="126">
        <f t="shared" si="18"/>
        <v>0</v>
      </c>
      <c r="DG20" s="126">
        <f t="shared" si="18"/>
        <v>0</v>
      </c>
      <c r="DH20" s="126">
        <f t="shared" si="18"/>
        <v>0</v>
      </c>
      <c r="DI20" s="126">
        <f t="shared" si="18"/>
        <v>0</v>
      </c>
      <c r="DJ20" s="126">
        <f t="shared" si="18"/>
        <v>0</v>
      </c>
      <c r="DK20" s="126">
        <f t="shared" si="18"/>
        <v>0</v>
      </c>
      <c r="DL20" s="126">
        <f t="shared" si="18"/>
        <v>0</v>
      </c>
      <c r="DM20" s="126">
        <f t="shared" si="18"/>
        <v>0</v>
      </c>
      <c r="DN20" s="126">
        <f t="shared" si="18"/>
        <v>0</v>
      </c>
      <c r="DO20" s="126">
        <f t="shared" si="18"/>
        <v>0</v>
      </c>
      <c r="DP20" s="126">
        <f t="shared" si="18"/>
        <v>0</v>
      </c>
      <c r="DQ20" s="126">
        <f t="shared" si="18"/>
        <v>0</v>
      </c>
      <c r="DR20" s="126">
        <f t="shared" si="18"/>
        <v>0</v>
      </c>
      <c r="DS20" s="126">
        <f t="shared" si="18"/>
        <v>0</v>
      </c>
      <c r="DT20" s="126">
        <f t="shared" si="18"/>
        <v>0</v>
      </c>
      <c r="DU20" s="126">
        <f t="shared" si="18"/>
        <v>0</v>
      </c>
      <c r="DV20" s="120">
        <f t="shared" si="2"/>
        <v>0</v>
      </c>
      <c r="DW20" s="72"/>
      <c r="EC20" s="137"/>
      <c r="ED20" s="138"/>
      <c r="EG20" s="138"/>
    </row>
    <row r="21" spans="3:152" ht="15" x14ac:dyDescent="0.25">
      <c r="C21" s="79"/>
      <c r="D21" s="128"/>
      <c r="E21" s="77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1"/>
      <c r="AM21" s="132" t="s">
        <v>206</v>
      </c>
      <c r="AN21" s="133" t="s">
        <v>207</v>
      </c>
      <c r="AO21" s="134"/>
      <c r="AP21" s="134"/>
      <c r="AQ21" s="134"/>
      <c r="AR21" s="134"/>
      <c r="AS21" s="134"/>
      <c r="AT21" s="134"/>
      <c r="AU21" s="134"/>
      <c r="AV21" s="134"/>
      <c r="AW21" s="135">
        <f t="shared" ref="AW21:BL23" si="19">SUMIF($EC$49:$EC$126,$EC21,AW$49:AW$126)</f>
        <v>0</v>
      </c>
      <c r="AX21" s="135">
        <f t="shared" si="19"/>
        <v>0</v>
      </c>
      <c r="AY21" s="135">
        <f t="shared" si="19"/>
        <v>0</v>
      </c>
      <c r="AZ21" s="135">
        <f t="shared" si="19"/>
        <v>0</v>
      </c>
      <c r="BA21" s="135">
        <f t="shared" si="19"/>
        <v>0</v>
      </c>
      <c r="BB21" s="135">
        <f t="shared" si="19"/>
        <v>0</v>
      </c>
      <c r="BC21" s="135">
        <f t="shared" si="19"/>
        <v>0</v>
      </c>
      <c r="BD21" s="135">
        <f t="shared" si="19"/>
        <v>0</v>
      </c>
      <c r="BE21" s="135">
        <f t="shared" si="19"/>
        <v>0</v>
      </c>
      <c r="BF21" s="135">
        <f t="shared" si="19"/>
        <v>0</v>
      </c>
      <c r="BG21" s="135">
        <f t="shared" si="19"/>
        <v>0</v>
      </c>
      <c r="BH21" s="135">
        <f t="shared" si="19"/>
        <v>0</v>
      </c>
      <c r="BI21" s="135">
        <f t="shared" si="19"/>
        <v>0</v>
      </c>
      <c r="BJ21" s="135">
        <f t="shared" si="19"/>
        <v>0</v>
      </c>
      <c r="BK21" s="135">
        <f t="shared" si="19"/>
        <v>0</v>
      </c>
      <c r="BL21" s="135">
        <f t="shared" si="19"/>
        <v>0</v>
      </c>
      <c r="BM21" s="135">
        <f t="shared" ref="BM21:CB23" si="20">SUMIF($EC$49:$EC$126,$EC21,BM$49:BM$126)</f>
        <v>0</v>
      </c>
      <c r="BN21" s="135">
        <f t="shared" si="20"/>
        <v>0</v>
      </c>
      <c r="BO21" s="135">
        <f t="shared" si="20"/>
        <v>0</v>
      </c>
      <c r="BP21" s="135">
        <f t="shared" si="20"/>
        <v>0</v>
      </c>
      <c r="BQ21" s="135">
        <f t="shared" si="20"/>
        <v>0</v>
      </c>
      <c r="BR21" s="135">
        <f t="shared" si="20"/>
        <v>0</v>
      </c>
      <c r="BS21" s="135">
        <f t="shared" si="20"/>
        <v>0</v>
      </c>
      <c r="BT21" s="135">
        <f t="shared" si="20"/>
        <v>0</v>
      </c>
      <c r="BU21" s="135">
        <f t="shared" si="20"/>
        <v>0</v>
      </c>
      <c r="BV21" s="135">
        <f t="shared" si="20"/>
        <v>0</v>
      </c>
      <c r="BW21" s="135">
        <f t="shared" si="20"/>
        <v>0</v>
      </c>
      <c r="BX21" s="135">
        <f t="shared" si="20"/>
        <v>0</v>
      </c>
      <c r="BY21" s="135">
        <f t="shared" si="20"/>
        <v>0</v>
      </c>
      <c r="BZ21" s="135">
        <f t="shared" si="20"/>
        <v>0</v>
      </c>
      <c r="CA21" s="135">
        <f t="shared" si="20"/>
        <v>0</v>
      </c>
      <c r="CB21" s="135">
        <f t="shared" si="20"/>
        <v>0</v>
      </c>
      <c r="CC21" s="135">
        <f t="shared" ref="CC21:CR23" si="21">SUMIF($EC$49:$EC$126,$EC21,CC$49:CC$126)</f>
        <v>0</v>
      </c>
      <c r="CD21" s="135">
        <f t="shared" si="21"/>
        <v>0</v>
      </c>
      <c r="CE21" s="135">
        <f t="shared" si="21"/>
        <v>0</v>
      </c>
      <c r="CF21" s="135">
        <f t="shared" si="21"/>
        <v>0</v>
      </c>
      <c r="CG21" s="135">
        <f t="shared" si="21"/>
        <v>0</v>
      </c>
      <c r="CH21" s="135">
        <f t="shared" si="21"/>
        <v>0</v>
      </c>
      <c r="CI21" s="135">
        <f t="shared" si="21"/>
        <v>0</v>
      </c>
      <c r="CJ21" s="135">
        <f t="shared" si="21"/>
        <v>0</v>
      </c>
      <c r="CK21" s="135">
        <f t="shared" si="21"/>
        <v>0</v>
      </c>
      <c r="CL21" s="135">
        <f t="shared" si="21"/>
        <v>0</v>
      </c>
      <c r="CM21" s="135">
        <f t="shared" si="21"/>
        <v>0</v>
      </c>
      <c r="CN21" s="135">
        <f t="shared" si="21"/>
        <v>0</v>
      </c>
      <c r="CO21" s="135">
        <f t="shared" si="21"/>
        <v>0</v>
      </c>
      <c r="CP21" s="135">
        <f t="shared" si="21"/>
        <v>0</v>
      </c>
      <c r="CQ21" s="135">
        <f t="shared" si="21"/>
        <v>0</v>
      </c>
      <c r="CR21" s="135">
        <f t="shared" si="21"/>
        <v>0</v>
      </c>
      <c r="CS21" s="135">
        <f t="shared" ref="CS21:DH23" si="22">SUMIF($EC$49:$EC$126,$EC21,CS$49:CS$126)</f>
        <v>0</v>
      </c>
      <c r="CT21" s="135">
        <f t="shared" si="22"/>
        <v>0</v>
      </c>
      <c r="CU21" s="135">
        <f t="shared" si="22"/>
        <v>0</v>
      </c>
      <c r="CV21" s="135">
        <f t="shared" si="22"/>
        <v>0</v>
      </c>
      <c r="CW21" s="135">
        <f t="shared" si="22"/>
        <v>0</v>
      </c>
      <c r="CX21" s="135">
        <f t="shared" si="22"/>
        <v>0</v>
      </c>
      <c r="CY21" s="135">
        <f t="shared" si="22"/>
        <v>0</v>
      </c>
      <c r="CZ21" s="135">
        <f t="shared" si="22"/>
        <v>0</v>
      </c>
      <c r="DA21" s="135">
        <f t="shared" si="22"/>
        <v>0</v>
      </c>
      <c r="DB21" s="135">
        <f t="shared" si="22"/>
        <v>0</v>
      </c>
      <c r="DC21" s="135">
        <f t="shared" si="22"/>
        <v>0</v>
      </c>
      <c r="DD21" s="135">
        <f t="shared" si="22"/>
        <v>0</v>
      </c>
      <c r="DE21" s="135">
        <f t="shared" si="22"/>
        <v>0</v>
      </c>
      <c r="DF21" s="135">
        <f t="shared" si="22"/>
        <v>0</v>
      </c>
      <c r="DG21" s="135">
        <f t="shared" si="22"/>
        <v>0</v>
      </c>
      <c r="DH21" s="135">
        <f t="shared" si="22"/>
        <v>0</v>
      </c>
      <c r="DI21" s="135">
        <f t="shared" ref="DI21:DU23" si="23">SUMIF($EC$49:$EC$126,$EC21,DI$49:DI$126)</f>
        <v>0</v>
      </c>
      <c r="DJ21" s="135">
        <f t="shared" si="23"/>
        <v>0</v>
      </c>
      <c r="DK21" s="135">
        <f t="shared" si="23"/>
        <v>0</v>
      </c>
      <c r="DL21" s="135">
        <f t="shared" si="23"/>
        <v>0</v>
      </c>
      <c r="DM21" s="135">
        <f t="shared" si="23"/>
        <v>0</v>
      </c>
      <c r="DN21" s="135">
        <f t="shared" si="23"/>
        <v>0</v>
      </c>
      <c r="DO21" s="135">
        <f t="shared" si="23"/>
        <v>0</v>
      </c>
      <c r="DP21" s="135">
        <f t="shared" si="23"/>
        <v>0</v>
      </c>
      <c r="DQ21" s="135">
        <f t="shared" si="23"/>
        <v>0</v>
      </c>
      <c r="DR21" s="135">
        <f t="shared" si="23"/>
        <v>0</v>
      </c>
      <c r="DS21" s="135">
        <f t="shared" si="23"/>
        <v>0</v>
      </c>
      <c r="DT21" s="135">
        <f t="shared" si="23"/>
        <v>0</v>
      </c>
      <c r="DU21" s="135">
        <f t="shared" si="23"/>
        <v>0</v>
      </c>
      <c r="DV21" s="136">
        <f t="shared" si="2"/>
        <v>0</v>
      </c>
      <c r="DW21" s="72"/>
      <c r="EC21" s="137" t="str">
        <f>AN21 &amp; "0"</f>
        <v>Федеральный бюджет0</v>
      </c>
      <c r="ED21" s="138"/>
      <c r="EG21" s="137"/>
    </row>
    <row r="22" spans="3:152" ht="15" x14ac:dyDescent="0.25">
      <c r="C22" s="79"/>
      <c r="D22" s="128"/>
      <c r="E22" s="77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1"/>
      <c r="AM22" s="132" t="s">
        <v>208</v>
      </c>
      <c r="AN22" s="133" t="s">
        <v>209</v>
      </c>
      <c r="AO22" s="134"/>
      <c r="AP22" s="134"/>
      <c r="AQ22" s="134"/>
      <c r="AR22" s="134"/>
      <c r="AS22" s="134"/>
      <c r="AT22" s="134"/>
      <c r="AU22" s="134"/>
      <c r="AV22" s="134"/>
      <c r="AW22" s="135">
        <f t="shared" si="19"/>
        <v>0</v>
      </c>
      <c r="AX22" s="135">
        <f t="shared" si="19"/>
        <v>0</v>
      </c>
      <c r="AY22" s="135">
        <f t="shared" si="19"/>
        <v>0</v>
      </c>
      <c r="AZ22" s="135">
        <f t="shared" si="19"/>
        <v>0</v>
      </c>
      <c r="BA22" s="135">
        <f t="shared" si="19"/>
        <v>0</v>
      </c>
      <c r="BB22" s="135">
        <f t="shared" si="19"/>
        <v>0</v>
      </c>
      <c r="BC22" s="135">
        <f t="shared" si="19"/>
        <v>0</v>
      </c>
      <c r="BD22" s="135">
        <f t="shared" si="19"/>
        <v>0</v>
      </c>
      <c r="BE22" s="135">
        <f t="shared" si="19"/>
        <v>0</v>
      </c>
      <c r="BF22" s="135">
        <f t="shared" si="19"/>
        <v>0</v>
      </c>
      <c r="BG22" s="135">
        <f t="shared" si="19"/>
        <v>0</v>
      </c>
      <c r="BH22" s="135">
        <f t="shared" si="19"/>
        <v>0</v>
      </c>
      <c r="BI22" s="135">
        <f t="shared" si="19"/>
        <v>0</v>
      </c>
      <c r="BJ22" s="135">
        <f t="shared" si="19"/>
        <v>0</v>
      </c>
      <c r="BK22" s="135">
        <f t="shared" si="19"/>
        <v>0</v>
      </c>
      <c r="BL22" s="135">
        <f t="shared" si="19"/>
        <v>0</v>
      </c>
      <c r="BM22" s="135">
        <f t="shared" si="20"/>
        <v>0</v>
      </c>
      <c r="BN22" s="135">
        <f t="shared" si="20"/>
        <v>0</v>
      </c>
      <c r="BO22" s="135">
        <f t="shared" si="20"/>
        <v>0</v>
      </c>
      <c r="BP22" s="135">
        <f t="shared" si="20"/>
        <v>0</v>
      </c>
      <c r="BQ22" s="135">
        <f t="shared" si="20"/>
        <v>0</v>
      </c>
      <c r="BR22" s="135">
        <f t="shared" si="20"/>
        <v>0</v>
      </c>
      <c r="BS22" s="135">
        <f t="shared" si="20"/>
        <v>0</v>
      </c>
      <c r="BT22" s="135">
        <f t="shared" si="20"/>
        <v>0</v>
      </c>
      <c r="BU22" s="135">
        <f t="shared" si="20"/>
        <v>0</v>
      </c>
      <c r="BV22" s="135">
        <f t="shared" si="20"/>
        <v>0</v>
      </c>
      <c r="BW22" s="135">
        <f t="shared" si="20"/>
        <v>0</v>
      </c>
      <c r="BX22" s="135">
        <f t="shared" si="20"/>
        <v>0</v>
      </c>
      <c r="BY22" s="135">
        <f t="shared" si="20"/>
        <v>0</v>
      </c>
      <c r="BZ22" s="135">
        <f t="shared" si="20"/>
        <v>0</v>
      </c>
      <c r="CA22" s="135">
        <f t="shared" si="20"/>
        <v>0</v>
      </c>
      <c r="CB22" s="135">
        <f t="shared" si="20"/>
        <v>0</v>
      </c>
      <c r="CC22" s="135">
        <f t="shared" si="21"/>
        <v>0</v>
      </c>
      <c r="CD22" s="135">
        <f t="shared" si="21"/>
        <v>0</v>
      </c>
      <c r="CE22" s="135">
        <f t="shared" si="21"/>
        <v>0</v>
      </c>
      <c r="CF22" s="135">
        <f t="shared" si="21"/>
        <v>0</v>
      </c>
      <c r="CG22" s="135">
        <f t="shared" si="21"/>
        <v>0</v>
      </c>
      <c r="CH22" s="135">
        <f t="shared" si="21"/>
        <v>0</v>
      </c>
      <c r="CI22" s="135">
        <f t="shared" si="21"/>
        <v>0</v>
      </c>
      <c r="CJ22" s="135">
        <f t="shared" si="21"/>
        <v>0</v>
      </c>
      <c r="CK22" s="135">
        <f t="shared" si="21"/>
        <v>0</v>
      </c>
      <c r="CL22" s="135">
        <f t="shared" si="21"/>
        <v>0</v>
      </c>
      <c r="CM22" s="135">
        <f t="shared" si="21"/>
        <v>0</v>
      </c>
      <c r="CN22" s="135">
        <f t="shared" si="21"/>
        <v>0</v>
      </c>
      <c r="CO22" s="135">
        <f t="shared" si="21"/>
        <v>0</v>
      </c>
      <c r="CP22" s="135">
        <f t="shared" si="21"/>
        <v>0</v>
      </c>
      <c r="CQ22" s="135">
        <f t="shared" si="21"/>
        <v>0</v>
      </c>
      <c r="CR22" s="135">
        <f t="shared" si="21"/>
        <v>0</v>
      </c>
      <c r="CS22" s="135">
        <f t="shared" si="22"/>
        <v>0</v>
      </c>
      <c r="CT22" s="135">
        <f t="shared" si="22"/>
        <v>0</v>
      </c>
      <c r="CU22" s="135">
        <f t="shared" si="22"/>
        <v>0</v>
      </c>
      <c r="CV22" s="135">
        <f t="shared" si="22"/>
        <v>0</v>
      </c>
      <c r="CW22" s="135">
        <f t="shared" si="22"/>
        <v>0</v>
      </c>
      <c r="CX22" s="135">
        <f t="shared" si="22"/>
        <v>0</v>
      </c>
      <c r="CY22" s="135">
        <f t="shared" si="22"/>
        <v>0</v>
      </c>
      <c r="CZ22" s="135">
        <f t="shared" si="22"/>
        <v>0</v>
      </c>
      <c r="DA22" s="135">
        <f t="shared" si="22"/>
        <v>0</v>
      </c>
      <c r="DB22" s="135">
        <f t="shared" si="22"/>
        <v>0</v>
      </c>
      <c r="DC22" s="135">
        <f t="shared" si="22"/>
        <v>0</v>
      </c>
      <c r="DD22" s="135">
        <f t="shared" si="22"/>
        <v>0</v>
      </c>
      <c r="DE22" s="135">
        <f t="shared" si="22"/>
        <v>0</v>
      </c>
      <c r="DF22" s="135">
        <f t="shared" si="22"/>
        <v>0</v>
      </c>
      <c r="DG22" s="135">
        <f t="shared" si="22"/>
        <v>0</v>
      </c>
      <c r="DH22" s="135">
        <f t="shared" si="22"/>
        <v>0</v>
      </c>
      <c r="DI22" s="135">
        <f t="shared" si="23"/>
        <v>0</v>
      </c>
      <c r="DJ22" s="135">
        <f t="shared" si="23"/>
        <v>0</v>
      </c>
      <c r="DK22" s="135">
        <f t="shared" si="23"/>
        <v>0</v>
      </c>
      <c r="DL22" s="135">
        <f t="shared" si="23"/>
        <v>0</v>
      </c>
      <c r="DM22" s="135">
        <f t="shared" si="23"/>
        <v>0</v>
      </c>
      <c r="DN22" s="135">
        <f t="shared" si="23"/>
        <v>0</v>
      </c>
      <c r="DO22" s="135">
        <f t="shared" si="23"/>
        <v>0</v>
      </c>
      <c r="DP22" s="135">
        <f t="shared" si="23"/>
        <v>0</v>
      </c>
      <c r="DQ22" s="135">
        <f t="shared" si="23"/>
        <v>0</v>
      </c>
      <c r="DR22" s="135">
        <f t="shared" si="23"/>
        <v>0</v>
      </c>
      <c r="DS22" s="135">
        <f t="shared" si="23"/>
        <v>0</v>
      </c>
      <c r="DT22" s="135">
        <f t="shared" si="23"/>
        <v>0</v>
      </c>
      <c r="DU22" s="135">
        <f t="shared" si="23"/>
        <v>0</v>
      </c>
      <c r="DV22" s="136">
        <f t="shared" si="2"/>
        <v>0</v>
      </c>
      <c r="DW22" s="72"/>
      <c r="EC22" s="137" t="str">
        <f>AN22 &amp; "0"</f>
        <v>Бюджет субъекта РФ0</v>
      </c>
      <c r="ED22" s="138"/>
      <c r="EG22" s="137"/>
    </row>
    <row r="23" spans="3:152" ht="11.25" customHeight="1" x14ac:dyDescent="0.25">
      <c r="C23" s="79"/>
      <c r="D23" s="128"/>
      <c r="E23" s="77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1"/>
      <c r="AM23" s="132" t="s">
        <v>210</v>
      </c>
      <c r="AN23" s="133" t="s">
        <v>211</v>
      </c>
      <c r="AO23" s="134"/>
      <c r="AP23" s="134"/>
      <c r="AQ23" s="134"/>
      <c r="AR23" s="134"/>
      <c r="AS23" s="134"/>
      <c r="AT23" s="134"/>
      <c r="AU23" s="134"/>
      <c r="AV23" s="134"/>
      <c r="AW23" s="135">
        <f t="shared" si="19"/>
        <v>0</v>
      </c>
      <c r="AX23" s="135">
        <f t="shared" si="19"/>
        <v>0</v>
      </c>
      <c r="AY23" s="135">
        <f t="shared" si="19"/>
        <v>0</v>
      </c>
      <c r="AZ23" s="135">
        <f t="shared" si="19"/>
        <v>0</v>
      </c>
      <c r="BA23" s="135">
        <f t="shared" si="19"/>
        <v>0</v>
      </c>
      <c r="BB23" s="135">
        <f t="shared" si="19"/>
        <v>0</v>
      </c>
      <c r="BC23" s="135">
        <f t="shared" si="19"/>
        <v>0</v>
      </c>
      <c r="BD23" s="135">
        <f t="shared" si="19"/>
        <v>0</v>
      </c>
      <c r="BE23" s="135">
        <f t="shared" si="19"/>
        <v>0</v>
      </c>
      <c r="BF23" s="135">
        <f t="shared" si="19"/>
        <v>0</v>
      </c>
      <c r="BG23" s="135">
        <f t="shared" si="19"/>
        <v>0</v>
      </c>
      <c r="BH23" s="135">
        <f t="shared" si="19"/>
        <v>0</v>
      </c>
      <c r="BI23" s="135">
        <f t="shared" si="19"/>
        <v>0</v>
      </c>
      <c r="BJ23" s="135">
        <f t="shared" si="19"/>
        <v>0</v>
      </c>
      <c r="BK23" s="135">
        <f t="shared" si="19"/>
        <v>0</v>
      </c>
      <c r="BL23" s="135">
        <f t="shared" si="19"/>
        <v>0</v>
      </c>
      <c r="BM23" s="135">
        <f t="shared" si="20"/>
        <v>0</v>
      </c>
      <c r="BN23" s="135">
        <f t="shared" si="20"/>
        <v>0</v>
      </c>
      <c r="BO23" s="135">
        <f t="shared" si="20"/>
        <v>0</v>
      </c>
      <c r="BP23" s="135">
        <f t="shared" si="20"/>
        <v>0</v>
      </c>
      <c r="BQ23" s="135">
        <f t="shared" si="20"/>
        <v>0</v>
      </c>
      <c r="BR23" s="135">
        <f t="shared" si="20"/>
        <v>0</v>
      </c>
      <c r="BS23" s="135">
        <f t="shared" si="20"/>
        <v>0</v>
      </c>
      <c r="BT23" s="135">
        <f t="shared" si="20"/>
        <v>0</v>
      </c>
      <c r="BU23" s="135">
        <f t="shared" si="20"/>
        <v>0</v>
      </c>
      <c r="BV23" s="135">
        <f t="shared" si="20"/>
        <v>0</v>
      </c>
      <c r="BW23" s="135">
        <f t="shared" si="20"/>
        <v>0</v>
      </c>
      <c r="BX23" s="135">
        <f t="shared" si="20"/>
        <v>0</v>
      </c>
      <c r="BY23" s="135">
        <f t="shared" si="20"/>
        <v>0</v>
      </c>
      <c r="BZ23" s="135">
        <f t="shared" si="20"/>
        <v>0</v>
      </c>
      <c r="CA23" s="135">
        <f t="shared" si="20"/>
        <v>0</v>
      </c>
      <c r="CB23" s="135">
        <f t="shared" si="20"/>
        <v>0</v>
      </c>
      <c r="CC23" s="135">
        <f t="shared" si="21"/>
        <v>0</v>
      </c>
      <c r="CD23" s="135">
        <f t="shared" si="21"/>
        <v>0</v>
      </c>
      <c r="CE23" s="135">
        <f t="shared" si="21"/>
        <v>0</v>
      </c>
      <c r="CF23" s="135">
        <f t="shared" si="21"/>
        <v>0</v>
      </c>
      <c r="CG23" s="135">
        <f t="shared" si="21"/>
        <v>0</v>
      </c>
      <c r="CH23" s="135">
        <f t="shared" si="21"/>
        <v>0</v>
      </c>
      <c r="CI23" s="135">
        <f t="shared" si="21"/>
        <v>0</v>
      </c>
      <c r="CJ23" s="135">
        <f t="shared" si="21"/>
        <v>0</v>
      </c>
      <c r="CK23" s="135">
        <f t="shared" si="21"/>
        <v>0</v>
      </c>
      <c r="CL23" s="135">
        <f t="shared" si="21"/>
        <v>0</v>
      </c>
      <c r="CM23" s="135">
        <f t="shared" si="21"/>
        <v>0</v>
      </c>
      <c r="CN23" s="135">
        <f t="shared" si="21"/>
        <v>0</v>
      </c>
      <c r="CO23" s="135">
        <f t="shared" si="21"/>
        <v>0</v>
      </c>
      <c r="CP23" s="135">
        <f t="shared" si="21"/>
        <v>0</v>
      </c>
      <c r="CQ23" s="135">
        <f t="shared" si="21"/>
        <v>0</v>
      </c>
      <c r="CR23" s="135">
        <f t="shared" si="21"/>
        <v>0</v>
      </c>
      <c r="CS23" s="135">
        <f t="shared" si="22"/>
        <v>0</v>
      </c>
      <c r="CT23" s="135">
        <f t="shared" si="22"/>
        <v>0</v>
      </c>
      <c r="CU23" s="135">
        <f t="shared" si="22"/>
        <v>0</v>
      </c>
      <c r="CV23" s="135">
        <f t="shared" si="22"/>
        <v>0</v>
      </c>
      <c r="CW23" s="135">
        <f t="shared" si="22"/>
        <v>0</v>
      </c>
      <c r="CX23" s="135">
        <f t="shared" si="22"/>
        <v>0</v>
      </c>
      <c r="CY23" s="135">
        <f t="shared" si="22"/>
        <v>0</v>
      </c>
      <c r="CZ23" s="135">
        <f t="shared" si="22"/>
        <v>0</v>
      </c>
      <c r="DA23" s="135">
        <f t="shared" si="22"/>
        <v>0</v>
      </c>
      <c r="DB23" s="135">
        <f t="shared" si="22"/>
        <v>0</v>
      </c>
      <c r="DC23" s="135">
        <f t="shared" si="22"/>
        <v>0</v>
      </c>
      <c r="DD23" s="135">
        <f t="shared" si="22"/>
        <v>0</v>
      </c>
      <c r="DE23" s="135">
        <f t="shared" si="22"/>
        <v>0</v>
      </c>
      <c r="DF23" s="135">
        <f t="shared" si="22"/>
        <v>0</v>
      </c>
      <c r="DG23" s="135">
        <f t="shared" si="22"/>
        <v>0</v>
      </c>
      <c r="DH23" s="135">
        <f t="shared" si="22"/>
        <v>0</v>
      </c>
      <c r="DI23" s="135">
        <f t="shared" si="23"/>
        <v>0</v>
      </c>
      <c r="DJ23" s="135">
        <f t="shared" si="23"/>
        <v>0</v>
      </c>
      <c r="DK23" s="135">
        <f t="shared" si="23"/>
        <v>0</v>
      </c>
      <c r="DL23" s="135">
        <f t="shared" si="23"/>
        <v>0</v>
      </c>
      <c r="DM23" s="135">
        <f t="shared" si="23"/>
        <v>0</v>
      </c>
      <c r="DN23" s="135">
        <f t="shared" si="23"/>
        <v>0</v>
      </c>
      <c r="DO23" s="135">
        <f t="shared" si="23"/>
        <v>0</v>
      </c>
      <c r="DP23" s="135">
        <f t="shared" si="23"/>
        <v>0</v>
      </c>
      <c r="DQ23" s="135">
        <f t="shared" si="23"/>
        <v>0</v>
      </c>
      <c r="DR23" s="135">
        <f t="shared" si="23"/>
        <v>0</v>
      </c>
      <c r="DS23" s="135">
        <f t="shared" si="23"/>
        <v>0</v>
      </c>
      <c r="DT23" s="135">
        <f t="shared" si="23"/>
        <v>0</v>
      </c>
      <c r="DU23" s="135">
        <f t="shared" si="23"/>
        <v>0</v>
      </c>
      <c r="DV23" s="136">
        <f t="shared" si="2"/>
        <v>0</v>
      </c>
      <c r="DW23" s="72"/>
      <c r="EC23" s="137" t="str">
        <f>AN23 &amp; "0"</f>
        <v>Бюджет муниципального образования0</v>
      </c>
      <c r="ED23" s="138"/>
      <c r="EG23" s="137"/>
    </row>
    <row r="24" spans="3:152" ht="11.25" customHeight="1" x14ac:dyDescent="0.25">
      <c r="C24" s="79"/>
      <c r="D24" s="124"/>
      <c r="E24" s="7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8"/>
      <c r="AM24" s="125" t="s">
        <v>212</v>
      </c>
      <c r="AN24" s="118" t="s">
        <v>213</v>
      </c>
      <c r="AO24" s="117"/>
      <c r="AP24" s="117"/>
      <c r="AQ24" s="117"/>
      <c r="AR24" s="117"/>
      <c r="AS24" s="117"/>
      <c r="AT24" s="117"/>
      <c r="AU24" s="117"/>
      <c r="AV24" s="117"/>
      <c r="AW24" s="126">
        <f t="shared" ref="AW24:BP24" si="24">SUM(AW25:AW26)</f>
        <v>0</v>
      </c>
      <c r="AX24" s="126">
        <f t="shared" si="24"/>
        <v>0</v>
      </c>
      <c r="AY24" s="126">
        <f t="shared" si="24"/>
        <v>0</v>
      </c>
      <c r="AZ24" s="126">
        <f t="shared" si="24"/>
        <v>0</v>
      </c>
      <c r="BA24" s="126">
        <f t="shared" si="24"/>
        <v>0</v>
      </c>
      <c r="BB24" s="126">
        <f t="shared" si="24"/>
        <v>0</v>
      </c>
      <c r="BC24" s="126">
        <f t="shared" si="24"/>
        <v>0</v>
      </c>
      <c r="BD24" s="126">
        <f t="shared" si="24"/>
        <v>0</v>
      </c>
      <c r="BE24" s="126">
        <f t="shared" si="24"/>
        <v>0</v>
      </c>
      <c r="BF24" s="126">
        <f t="shared" si="24"/>
        <v>0</v>
      </c>
      <c r="BG24" s="126">
        <f t="shared" si="24"/>
        <v>0</v>
      </c>
      <c r="BH24" s="126">
        <f t="shared" si="24"/>
        <v>0</v>
      </c>
      <c r="BI24" s="126">
        <f t="shared" si="24"/>
        <v>0</v>
      </c>
      <c r="BJ24" s="126">
        <f t="shared" si="24"/>
        <v>0</v>
      </c>
      <c r="BK24" s="126">
        <f t="shared" si="24"/>
        <v>0</v>
      </c>
      <c r="BL24" s="126">
        <f t="shared" si="24"/>
        <v>0</v>
      </c>
      <c r="BM24" s="126">
        <f t="shared" si="24"/>
        <v>0</v>
      </c>
      <c r="BN24" s="126">
        <f t="shared" si="24"/>
        <v>0</v>
      </c>
      <c r="BO24" s="126">
        <f t="shared" si="24"/>
        <v>0</v>
      </c>
      <c r="BP24" s="126">
        <f t="shared" si="24"/>
        <v>0</v>
      </c>
      <c r="BQ24" s="126">
        <f t="shared" ref="BQ24:DU24" si="25">SUM(BQ25:BQ26)</f>
        <v>0</v>
      </c>
      <c r="BR24" s="126">
        <f t="shared" si="25"/>
        <v>0</v>
      </c>
      <c r="BS24" s="126">
        <f t="shared" si="25"/>
        <v>0</v>
      </c>
      <c r="BT24" s="126">
        <f t="shared" si="25"/>
        <v>0</v>
      </c>
      <c r="BU24" s="126">
        <f t="shared" si="25"/>
        <v>0</v>
      </c>
      <c r="BV24" s="126">
        <f t="shared" si="25"/>
        <v>0</v>
      </c>
      <c r="BW24" s="126">
        <f t="shared" si="25"/>
        <v>0</v>
      </c>
      <c r="BX24" s="126">
        <f t="shared" si="25"/>
        <v>0</v>
      </c>
      <c r="BY24" s="126">
        <f t="shared" si="25"/>
        <v>0</v>
      </c>
      <c r="BZ24" s="126">
        <f t="shared" si="25"/>
        <v>0</v>
      </c>
      <c r="CA24" s="126">
        <f t="shared" si="25"/>
        <v>0</v>
      </c>
      <c r="CB24" s="126">
        <f t="shared" si="25"/>
        <v>0</v>
      </c>
      <c r="CC24" s="126">
        <f t="shared" si="25"/>
        <v>0</v>
      </c>
      <c r="CD24" s="126">
        <f t="shared" si="25"/>
        <v>0</v>
      </c>
      <c r="CE24" s="126">
        <f t="shared" si="25"/>
        <v>0</v>
      </c>
      <c r="CF24" s="126">
        <f t="shared" si="25"/>
        <v>0</v>
      </c>
      <c r="CG24" s="126">
        <f t="shared" si="25"/>
        <v>0</v>
      </c>
      <c r="CH24" s="126">
        <f t="shared" si="25"/>
        <v>0</v>
      </c>
      <c r="CI24" s="126">
        <f t="shared" si="25"/>
        <v>0</v>
      </c>
      <c r="CJ24" s="126">
        <f t="shared" si="25"/>
        <v>0</v>
      </c>
      <c r="CK24" s="126">
        <f t="shared" si="25"/>
        <v>0</v>
      </c>
      <c r="CL24" s="126">
        <f t="shared" si="25"/>
        <v>0</v>
      </c>
      <c r="CM24" s="126">
        <f t="shared" si="25"/>
        <v>0</v>
      </c>
      <c r="CN24" s="126">
        <f t="shared" si="25"/>
        <v>0</v>
      </c>
      <c r="CO24" s="126">
        <f t="shared" si="25"/>
        <v>0</v>
      </c>
      <c r="CP24" s="126">
        <f t="shared" si="25"/>
        <v>0</v>
      </c>
      <c r="CQ24" s="126">
        <f t="shared" si="25"/>
        <v>0</v>
      </c>
      <c r="CR24" s="126">
        <f t="shared" si="25"/>
        <v>0</v>
      </c>
      <c r="CS24" s="126">
        <f t="shared" si="25"/>
        <v>0</v>
      </c>
      <c r="CT24" s="126">
        <f t="shared" si="25"/>
        <v>0</v>
      </c>
      <c r="CU24" s="126">
        <f t="shared" si="25"/>
        <v>0</v>
      </c>
      <c r="CV24" s="126">
        <f t="shared" si="25"/>
        <v>0</v>
      </c>
      <c r="CW24" s="126">
        <f t="shared" si="25"/>
        <v>0</v>
      </c>
      <c r="CX24" s="126">
        <f t="shared" si="25"/>
        <v>0</v>
      </c>
      <c r="CY24" s="126">
        <f t="shared" si="25"/>
        <v>0</v>
      </c>
      <c r="CZ24" s="126">
        <f t="shared" si="25"/>
        <v>0</v>
      </c>
      <c r="DA24" s="126">
        <f t="shared" si="25"/>
        <v>0</v>
      </c>
      <c r="DB24" s="126">
        <f t="shared" si="25"/>
        <v>0</v>
      </c>
      <c r="DC24" s="126">
        <f t="shared" si="25"/>
        <v>0</v>
      </c>
      <c r="DD24" s="126">
        <f t="shared" si="25"/>
        <v>0</v>
      </c>
      <c r="DE24" s="126">
        <f t="shared" si="25"/>
        <v>0</v>
      </c>
      <c r="DF24" s="126">
        <f t="shared" si="25"/>
        <v>0</v>
      </c>
      <c r="DG24" s="126">
        <f t="shared" si="25"/>
        <v>0</v>
      </c>
      <c r="DH24" s="126">
        <f t="shared" si="25"/>
        <v>0</v>
      </c>
      <c r="DI24" s="126">
        <f t="shared" si="25"/>
        <v>0</v>
      </c>
      <c r="DJ24" s="126">
        <f t="shared" si="25"/>
        <v>0</v>
      </c>
      <c r="DK24" s="126">
        <f t="shared" si="25"/>
        <v>0</v>
      </c>
      <c r="DL24" s="126">
        <f t="shared" si="25"/>
        <v>0</v>
      </c>
      <c r="DM24" s="126">
        <f t="shared" si="25"/>
        <v>0</v>
      </c>
      <c r="DN24" s="126">
        <f t="shared" si="25"/>
        <v>0</v>
      </c>
      <c r="DO24" s="126">
        <f t="shared" si="25"/>
        <v>0</v>
      </c>
      <c r="DP24" s="126">
        <f t="shared" si="25"/>
        <v>0</v>
      </c>
      <c r="DQ24" s="126">
        <f t="shared" si="25"/>
        <v>0</v>
      </c>
      <c r="DR24" s="126">
        <f t="shared" si="25"/>
        <v>0</v>
      </c>
      <c r="DS24" s="126">
        <f t="shared" si="25"/>
        <v>0</v>
      </c>
      <c r="DT24" s="126">
        <f t="shared" si="25"/>
        <v>0</v>
      </c>
      <c r="DU24" s="126">
        <f t="shared" si="25"/>
        <v>0</v>
      </c>
      <c r="DV24" s="120">
        <f t="shared" si="2"/>
        <v>0</v>
      </c>
      <c r="DW24" s="72"/>
      <c r="EC24" s="137"/>
      <c r="ED24" s="138"/>
      <c r="EG24" s="138"/>
    </row>
    <row r="25" spans="3:152" ht="15" x14ac:dyDescent="0.25">
      <c r="C25" s="79"/>
      <c r="D25" s="128"/>
      <c r="E25" s="77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1"/>
      <c r="AM25" s="132" t="s">
        <v>214</v>
      </c>
      <c r="AN25" s="133" t="s">
        <v>215</v>
      </c>
      <c r="AO25" s="134"/>
      <c r="AP25" s="134"/>
      <c r="AQ25" s="134"/>
      <c r="AR25" s="134"/>
      <c r="AS25" s="134"/>
      <c r="AT25" s="134"/>
      <c r="AU25" s="134"/>
      <c r="AV25" s="134"/>
      <c r="AW25" s="135">
        <f t="shared" ref="AW25:BL26" si="26">SUMIF($EC$49:$EC$126,$EC25,AW$49:AW$126)</f>
        <v>0</v>
      </c>
      <c r="AX25" s="135">
        <f t="shared" si="26"/>
        <v>0</v>
      </c>
      <c r="AY25" s="135">
        <f t="shared" si="26"/>
        <v>0</v>
      </c>
      <c r="AZ25" s="135">
        <f t="shared" si="26"/>
        <v>0</v>
      </c>
      <c r="BA25" s="135">
        <f t="shared" si="26"/>
        <v>0</v>
      </c>
      <c r="BB25" s="135">
        <f t="shared" si="26"/>
        <v>0</v>
      </c>
      <c r="BC25" s="135">
        <f t="shared" si="26"/>
        <v>0</v>
      </c>
      <c r="BD25" s="135">
        <f t="shared" si="26"/>
        <v>0</v>
      </c>
      <c r="BE25" s="135">
        <f t="shared" si="26"/>
        <v>0</v>
      </c>
      <c r="BF25" s="135">
        <f t="shared" si="26"/>
        <v>0</v>
      </c>
      <c r="BG25" s="135">
        <f t="shared" si="26"/>
        <v>0</v>
      </c>
      <c r="BH25" s="135">
        <f t="shared" si="26"/>
        <v>0</v>
      </c>
      <c r="BI25" s="135">
        <f t="shared" si="26"/>
        <v>0</v>
      </c>
      <c r="BJ25" s="135">
        <f t="shared" si="26"/>
        <v>0</v>
      </c>
      <c r="BK25" s="135">
        <f t="shared" si="26"/>
        <v>0</v>
      </c>
      <c r="BL25" s="135">
        <f t="shared" si="26"/>
        <v>0</v>
      </c>
      <c r="BM25" s="135">
        <f t="shared" ref="BM25:CB26" si="27">SUMIF($EC$49:$EC$126,$EC25,BM$49:BM$126)</f>
        <v>0</v>
      </c>
      <c r="BN25" s="135">
        <f t="shared" si="27"/>
        <v>0</v>
      </c>
      <c r="BO25" s="135">
        <f t="shared" si="27"/>
        <v>0</v>
      </c>
      <c r="BP25" s="135">
        <f t="shared" si="27"/>
        <v>0</v>
      </c>
      <c r="BQ25" s="135">
        <f t="shared" si="27"/>
        <v>0</v>
      </c>
      <c r="BR25" s="135">
        <f t="shared" si="27"/>
        <v>0</v>
      </c>
      <c r="BS25" s="135">
        <f t="shared" si="27"/>
        <v>0</v>
      </c>
      <c r="BT25" s="135">
        <f t="shared" si="27"/>
        <v>0</v>
      </c>
      <c r="BU25" s="135">
        <f t="shared" si="27"/>
        <v>0</v>
      </c>
      <c r="BV25" s="135">
        <f t="shared" si="27"/>
        <v>0</v>
      </c>
      <c r="BW25" s="135">
        <f t="shared" si="27"/>
        <v>0</v>
      </c>
      <c r="BX25" s="135">
        <f t="shared" si="27"/>
        <v>0</v>
      </c>
      <c r="BY25" s="135">
        <f t="shared" si="27"/>
        <v>0</v>
      </c>
      <c r="BZ25" s="135">
        <f t="shared" si="27"/>
        <v>0</v>
      </c>
      <c r="CA25" s="135">
        <f t="shared" si="27"/>
        <v>0</v>
      </c>
      <c r="CB25" s="135">
        <f t="shared" si="27"/>
        <v>0</v>
      </c>
      <c r="CC25" s="135">
        <f t="shared" ref="CC25:CR26" si="28">SUMIF($EC$49:$EC$126,$EC25,CC$49:CC$126)</f>
        <v>0</v>
      </c>
      <c r="CD25" s="135">
        <f t="shared" si="28"/>
        <v>0</v>
      </c>
      <c r="CE25" s="135">
        <f t="shared" si="28"/>
        <v>0</v>
      </c>
      <c r="CF25" s="135">
        <f t="shared" si="28"/>
        <v>0</v>
      </c>
      <c r="CG25" s="135">
        <f t="shared" si="28"/>
        <v>0</v>
      </c>
      <c r="CH25" s="135">
        <f t="shared" si="28"/>
        <v>0</v>
      </c>
      <c r="CI25" s="135">
        <f t="shared" si="28"/>
        <v>0</v>
      </c>
      <c r="CJ25" s="135">
        <f t="shared" si="28"/>
        <v>0</v>
      </c>
      <c r="CK25" s="135">
        <f t="shared" si="28"/>
        <v>0</v>
      </c>
      <c r="CL25" s="135">
        <f t="shared" si="28"/>
        <v>0</v>
      </c>
      <c r="CM25" s="135">
        <f t="shared" si="28"/>
        <v>0</v>
      </c>
      <c r="CN25" s="135">
        <f t="shared" si="28"/>
        <v>0</v>
      </c>
      <c r="CO25" s="135">
        <f t="shared" si="28"/>
        <v>0</v>
      </c>
      <c r="CP25" s="135">
        <f t="shared" si="28"/>
        <v>0</v>
      </c>
      <c r="CQ25" s="135">
        <f t="shared" si="28"/>
        <v>0</v>
      </c>
      <c r="CR25" s="135">
        <f t="shared" si="28"/>
        <v>0</v>
      </c>
      <c r="CS25" s="135">
        <f t="shared" ref="CS25:DH26" si="29">SUMIF($EC$49:$EC$126,$EC25,CS$49:CS$126)</f>
        <v>0</v>
      </c>
      <c r="CT25" s="135">
        <f t="shared" si="29"/>
        <v>0</v>
      </c>
      <c r="CU25" s="135">
        <f t="shared" si="29"/>
        <v>0</v>
      </c>
      <c r="CV25" s="135">
        <f t="shared" si="29"/>
        <v>0</v>
      </c>
      <c r="CW25" s="135">
        <f t="shared" si="29"/>
        <v>0</v>
      </c>
      <c r="CX25" s="135">
        <f t="shared" si="29"/>
        <v>0</v>
      </c>
      <c r="CY25" s="135">
        <f t="shared" si="29"/>
        <v>0</v>
      </c>
      <c r="CZ25" s="135">
        <f t="shared" si="29"/>
        <v>0</v>
      </c>
      <c r="DA25" s="135">
        <f t="shared" si="29"/>
        <v>0</v>
      </c>
      <c r="DB25" s="135">
        <f t="shared" si="29"/>
        <v>0</v>
      </c>
      <c r="DC25" s="135">
        <f t="shared" si="29"/>
        <v>0</v>
      </c>
      <c r="DD25" s="135">
        <f t="shared" si="29"/>
        <v>0</v>
      </c>
      <c r="DE25" s="135">
        <f t="shared" si="29"/>
        <v>0</v>
      </c>
      <c r="DF25" s="135">
        <f t="shared" si="29"/>
        <v>0</v>
      </c>
      <c r="DG25" s="135">
        <f t="shared" si="29"/>
        <v>0</v>
      </c>
      <c r="DH25" s="135">
        <f t="shared" si="29"/>
        <v>0</v>
      </c>
      <c r="DI25" s="135">
        <f t="shared" ref="DI25:DU26" si="30">SUMIF($EC$49:$EC$126,$EC25,DI$49:DI$126)</f>
        <v>0</v>
      </c>
      <c r="DJ25" s="135">
        <f t="shared" si="30"/>
        <v>0</v>
      </c>
      <c r="DK25" s="135">
        <f t="shared" si="30"/>
        <v>0</v>
      </c>
      <c r="DL25" s="135">
        <f t="shared" si="30"/>
        <v>0</v>
      </c>
      <c r="DM25" s="135">
        <f t="shared" si="30"/>
        <v>0</v>
      </c>
      <c r="DN25" s="135">
        <f t="shared" si="30"/>
        <v>0</v>
      </c>
      <c r="DO25" s="135">
        <f t="shared" si="30"/>
        <v>0</v>
      </c>
      <c r="DP25" s="135">
        <f t="shared" si="30"/>
        <v>0</v>
      </c>
      <c r="DQ25" s="135">
        <f t="shared" si="30"/>
        <v>0</v>
      </c>
      <c r="DR25" s="135">
        <f t="shared" si="30"/>
        <v>0</v>
      </c>
      <c r="DS25" s="135">
        <f t="shared" si="30"/>
        <v>0</v>
      </c>
      <c r="DT25" s="135">
        <f t="shared" si="30"/>
        <v>0</v>
      </c>
      <c r="DU25" s="135">
        <f t="shared" si="30"/>
        <v>0</v>
      </c>
      <c r="DV25" s="136">
        <f t="shared" si="2"/>
        <v>0</v>
      </c>
      <c r="DW25" s="72"/>
      <c r="EC25" s="137" t="str">
        <f>AN25 &amp; "0"</f>
        <v>Лизинг0</v>
      </c>
      <c r="ED25" s="138"/>
      <c r="EG25" s="137"/>
    </row>
    <row r="26" spans="3:152" ht="15" x14ac:dyDescent="0.25">
      <c r="C26" s="79"/>
      <c r="D26" s="128"/>
      <c r="E26" s="77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1"/>
      <c r="AM26" s="132" t="s">
        <v>216</v>
      </c>
      <c r="AN26" s="133" t="s">
        <v>217</v>
      </c>
      <c r="AO26" s="134"/>
      <c r="AP26" s="134"/>
      <c r="AQ26" s="134"/>
      <c r="AR26" s="134"/>
      <c r="AS26" s="134"/>
      <c r="AT26" s="134"/>
      <c r="AU26" s="134"/>
      <c r="AV26" s="134"/>
      <c r="AW26" s="135">
        <f t="shared" si="26"/>
        <v>0</v>
      </c>
      <c r="AX26" s="135">
        <f t="shared" si="26"/>
        <v>0</v>
      </c>
      <c r="AY26" s="135">
        <f t="shared" si="26"/>
        <v>0</v>
      </c>
      <c r="AZ26" s="135">
        <f t="shared" si="26"/>
        <v>0</v>
      </c>
      <c r="BA26" s="135">
        <f t="shared" si="26"/>
        <v>0</v>
      </c>
      <c r="BB26" s="135">
        <f t="shared" si="26"/>
        <v>0</v>
      </c>
      <c r="BC26" s="135">
        <f t="shared" si="26"/>
        <v>0</v>
      </c>
      <c r="BD26" s="135">
        <f t="shared" si="26"/>
        <v>0</v>
      </c>
      <c r="BE26" s="135">
        <f t="shared" si="26"/>
        <v>0</v>
      </c>
      <c r="BF26" s="135">
        <f t="shared" si="26"/>
        <v>0</v>
      </c>
      <c r="BG26" s="135">
        <f t="shared" si="26"/>
        <v>0</v>
      </c>
      <c r="BH26" s="135">
        <f t="shared" si="26"/>
        <v>0</v>
      </c>
      <c r="BI26" s="135">
        <f t="shared" si="26"/>
        <v>0</v>
      </c>
      <c r="BJ26" s="135">
        <f t="shared" si="26"/>
        <v>0</v>
      </c>
      <c r="BK26" s="135">
        <f t="shared" si="26"/>
        <v>0</v>
      </c>
      <c r="BL26" s="135">
        <f t="shared" si="26"/>
        <v>0</v>
      </c>
      <c r="BM26" s="135">
        <f t="shared" si="27"/>
        <v>0</v>
      </c>
      <c r="BN26" s="135">
        <f t="shared" si="27"/>
        <v>0</v>
      </c>
      <c r="BO26" s="135">
        <f t="shared" si="27"/>
        <v>0</v>
      </c>
      <c r="BP26" s="135">
        <f t="shared" si="27"/>
        <v>0</v>
      </c>
      <c r="BQ26" s="135">
        <f t="shared" si="27"/>
        <v>0</v>
      </c>
      <c r="BR26" s="135">
        <f t="shared" si="27"/>
        <v>0</v>
      </c>
      <c r="BS26" s="135">
        <f t="shared" si="27"/>
        <v>0</v>
      </c>
      <c r="BT26" s="135">
        <f t="shared" si="27"/>
        <v>0</v>
      </c>
      <c r="BU26" s="135">
        <f t="shared" si="27"/>
        <v>0</v>
      </c>
      <c r="BV26" s="135">
        <f t="shared" si="27"/>
        <v>0</v>
      </c>
      <c r="BW26" s="135">
        <f t="shared" si="27"/>
        <v>0</v>
      </c>
      <c r="BX26" s="135">
        <f t="shared" si="27"/>
        <v>0</v>
      </c>
      <c r="BY26" s="135">
        <f t="shared" si="27"/>
        <v>0</v>
      </c>
      <c r="BZ26" s="135">
        <f t="shared" si="27"/>
        <v>0</v>
      </c>
      <c r="CA26" s="135">
        <f t="shared" si="27"/>
        <v>0</v>
      </c>
      <c r="CB26" s="135">
        <f t="shared" si="27"/>
        <v>0</v>
      </c>
      <c r="CC26" s="135">
        <f t="shared" si="28"/>
        <v>0</v>
      </c>
      <c r="CD26" s="135">
        <f t="shared" si="28"/>
        <v>0</v>
      </c>
      <c r="CE26" s="135">
        <f t="shared" si="28"/>
        <v>0</v>
      </c>
      <c r="CF26" s="135">
        <f t="shared" si="28"/>
        <v>0</v>
      </c>
      <c r="CG26" s="135">
        <f t="shared" si="28"/>
        <v>0</v>
      </c>
      <c r="CH26" s="135">
        <f t="shared" si="28"/>
        <v>0</v>
      </c>
      <c r="CI26" s="135">
        <f t="shared" si="28"/>
        <v>0</v>
      </c>
      <c r="CJ26" s="135">
        <f t="shared" si="28"/>
        <v>0</v>
      </c>
      <c r="CK26" s="135">
        <f t="shared" si="28"/>
        <v>0</v>
      </c>
      <c r="CL26" s="135">
        <f t="shared" si="28"/>
        <v>0</v>
      </c>
      <c r="CM26" s="135">
        <f t="shared" si="28"/>
        <v>0</v>
      </c>
      <c r="CN26" s="135">
        <f t="shared" si="28"/>
        <v>0</v>
      </c>
      <c r="CO26" s="135">
        <f t="shared" si="28"/>
        <v>0</v>
      </c>
      <c r="CP26" s="135">
        <f t="shared" si="28"/>
        <v>0</v>
      </c>
      <c r="CQ26" s="135">
        <f t="shared" si="28"/>
        <v>0</v>
      </c>
      <c r="CR26" s="135">
        <f t="shared" si="28"/>
        <v>0</v>
      </c>
      <c r="CS26" s="135">
        <f t="shared" si="29"/>
        <v>0</v>
      </c>
      <c r="CT26" s="135">
        <f t="shared" si="29"/>
        <v>0</v>
      </c>
      <c r="CU26" s="135">
        <f t="shared" si="29"/>
        <v>0</v>
      </c>
      <c r="CV26" s="135">
        <f t="shared" si="29"/>
        <v>0</v>
      </c>
      <c r="CW26" s="135">
        <f t="shared" si="29"/>
        <v>0</v>
      </c>
      <c r="CX26" s="135">
        <f t="shared" si="29"/>
        <v>0</v>
      </c>
      <c r="CY26" s="135">
        <f t="shared" si="29"/>
        <v>0</v>
      </c>
      <c r="CZ26" s="135">
        <f t="shared" si="29"/>
        <v>0</v>
      </c>
      <c r="DA26" s="135">
        <f t="shared" si="29"/>
        <v>0</v>
      </c>
      <c r="DB26" s="135">
        <f t="shared" si="29"/>
        <v>0</v>
      </c>
      <c r="DC26" s="135">
        <f t="shared" si="29"/>
        <v>0</v>
      </c>
      <c r="DD26" s="135">
        <f t="shared" si="29"/>
        <v>0</v>
      </c>
      <c r="DE26" s="135">
        <f t="shared" si="29"/>
        <v>0</v>
      </c>
      <c r="DF26" s="135">
        <f t="shared" si="29"/>
        <v>0</v>
      </c>
      <c r="DG26" s="135">
        <f t="shared" si="29"/>
        <v>0</v>
      </c>
      <c r="DH26" s="135">
        <f t="shared" si="29"/>
        <v>0</v>
      </c>
      <c r="DI26" s="135">
        <f t="shared" si="30"/>
        <v>0</v>
      </c>
      <c r="DJ26" s="135">
        <f t="shared" si="30"/>
        <v>0</v>
      </c>
      <c r="DK26" s="135">
        <f t="shared" si="30"/>
        <v>0</v>
      </c>
      <c r="DL26" s="135">
        <f t="shared" si="30"/>
        <v>0</v>
      </c>
      <c r="DM26" s="135">
        <f t="shared" si="30"/>
        <v>0</v>
      </c>
      <c r="DN26" s="135">
        <f t="shared" si="30"/>
        <v>0</v>
      </c>
      <c r="DO26" s="135">
        <f t="shared" si="30"/>
        <v>0</v>
      </c>
      <c r="DP26" s="135">
        <f t="shared" si="30"/>
        <v>0</v>
      </c>
      <c r="DQ26" s="135">
        <f t="shared" si="30"/>
        <v>0</v>
      </c>
      <c r="DR26" s="135">
        <f t="shared" si="30"/>
        <v>0</v>
      </c>
      <c r="DS26" s="135">
        <f t="shared" si="30"/>
        <v>0</v>
      </c>
      <c r="DT26" s="135">
        <f t="shared" si="30"/>
        <v>0</v>
      </c>
      <c r="DU26" s="135">
        <f t="shared" si="30"/>
        <v>0</v>
      </c>
      <c r="DV26" s="136">
        <f t="shared" si="2"/>
        <v>0</v>
      </c>
      <c r="DW26" s="72"/>
      <c r="EC26" s="137" t="str">
        <f>AN26 &amp; "0"</f>
        <v>Прочие0</v>
      </c>
      <c r="ED26" s="138"/>
      <c r="EG26" s="137"/>
    </row>
    <row r="27" spans="3:152" ht="15" hidden="1" x14ac:dyDescent="0.25">
      <c r="C27" s="79"/>
      <c r="D27" s="110"/>
      <c r="E27" s="111"/>
      <c r="F27" s="111"/>
      <c r="G27" s="111"/>
      <c r="H27" s="112"/>
      <c r="I27" s="113"/>
      <c r="J27" s="113"/>
      <c r="K27" s="113"/>
      <c r="L27" s="114"/>
      <c r="M27" s="114"/>
      <c r="N27" s="112"/>
      <c r="O27" s="114"/>
      <c r="P27" s="113"/>
      <c r="Q27" s="113"/>
      <c r="R27" s="113"/>
      <c r="S27" s="113"/>
      <c r="T27" s="113"/>
      <c r="U27" s="113"/>
      <c r="V27" s="111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1"/>
      <c r="AN27" s="115" t="s">
        <v>218</v>
      </c>
      <c r="AO27" s="114"/>
      <c r="AP27" s="114"/>
      <c r="AQ27" s="114"/>
      <c r="AR27" s="114"/>
      <c r="AS27" s="114"/>
      <c r="AT27" s="114"/>
      <c r="AU27" s="114"/>
      <c r="AV27" s="114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  <c r="BX27" s="141"/>
      <c r="BY27" s="141"/>
      <c r="BZ27" s="141"/>
      <c r="CA27" s="141"/>
      <c r="CB27" s="141"/>
      <c r="CC27" s="141"/>
      <c r="CD27" s="141"/>
      <c r="CE27" s="141"/>
      <c r="CF27" s="141"/>
      <c r="CG27" s="141"/>
      <c r="CH27" s="141"/>
      <c r="CI27" s="141"/>
      <c r="CJ27" s="141"/>
      <c r="CK27" s="141"/>
      <c r="CL27" s="141"/>
      <c r="CM27" s="141"/>
      <c r="CN27" s="141"/>
      <c r="CO27" s="141"/>
      <c r="CP27" s="141"/>
      <c r="CQ27" s="141"/>
      <c r="CR27" s="141"/>
      <c r="CS27" s="141"/>
      <c r="CT27" s="141"/>
      <c r="CU27" s="141"/>
      <c r="CV27" s="141"/>
      <c r="CW27" s="141"/>
      <c r="CX27" s="141"/>
      <c r="CY27" s="141"/>
      <c r="CZ27" s="141"/>
      <c r="DA27" s="141"/>
      <c r="DB27" s="141"/>
      <c r="DC27" s="141"/>
      <c r="DD27" s="141"/>
      <c r="DE27" s="141"/>
      <c r="DF27" s="141"/>
      <c r="DG27" s="141"/>
      <c r="DH27" s="141"/>
      <c r="DI27" s="141"/>
      <c r="DJ27" s="141"/>
      <c r="DK27" s="141"/>
      <c r="DL27" s="141"/>
      <c r="DM27" s="141"/>
      <c r="DN27" s="141"/>
      <c r="DO27" s="141"/>
      <c r="DP27" s="141"/>
      <c r="DQ27" s="141"/>
      <c r="DR27" s="141"/>
      <c r="DS27" s="141"/>
      <c r="DT27" s="141"/>
      <c r="DU27" s="142"/>
      <c r="DV27" s="143"/>
      <c r="DW27" s="102"/>
      <c r="DX27" s="102"/>
      <c r="EC27" s="137"/>
      <c r="ED27" s="137"/>
    </row>
    <row r="28" spans="3:152" hidden="1" x14ac:dyDescent="0.25">
      <c r="C28" s="79"/>
      <c r="D28" s="116"/>
      <c r="E28" s="77"/>
      <c r="F28" s="117"/>
      <c r="G28" s="117"/>
      <c r="H28" s="117"/>
      <c r="I28" s="117"/>
      <c r="J28" s="117"/>
      <c r="K28" s="117"/>
      <c r="L28" s="117"/>
      <c r="M28" s="117"/>
      <c r="N28" s="117"/>
      <c r="O28" s="77"/>
      <c r="P28" s="77"/>
      <c r="Q28" s="77"/>
      <c r="R28" s="77"/>
      <c r="S28" s="77"/>
      <c r="T28" s="77"/>
      <c r="U28" s="7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8"/>
      <c r="AM28" s="117"/>
      <c r="AN28" s="118" t="s">
        <v>134</v>
      </c>
      <c r="AO28" s="117"/>
      <c r="AP28" s="117"/>
      <c r="AQ28" s="117"/>
      <c r="AR28" s="117"/>
      <c r="AS28" s="117"/>
      <c r="AT28" s="117"/>
      <c r="AU28" s="117"/>
      <c r="AV28" s="117"/>
      <c r="AW28" s="119">
        <f t="shared" ref="AW28:DH28" si="31">AW29+AW34+AW38+AW42</f>
        <v>0</v>
      </c>
      <c r="AX28" s="119">
        <f t="shared" si="31"/>
        <v>0</v>
      </c>
      <c r="AY28" s="119">
        <f t="shared" si="31"/>
        <v>0</v>
      </c>
      <c r="AZ28" s="119">
        <f t="shared" si="31"/>
        <v>0</v>
      </c>
      <c r="BA28" s="119">
        <f t="shared" si="31"/>
        <v>0</v>
      </c>
      <c r="BB28" s="119">
        <f t="shared" si="31"/>
        <v>0</v>
      </c>
      <c r="BC28" s="119">
        <f t="shared" si="31"/>
        <v>0</v>
      </c>
      <c r="BD28" s="119">
        <f t="shared" si="31"/>
        <v>0</v>
      </c>
      <c r="BE28" s="119">
        <f t="shared" si="31"/>
        <v>0</v>
      </c>
      <c r="BF28" s="119">
        <f t="shared" si="31"/>
        <v>0</v>
      </c>
      <c r="BG28" s="119">
        <f t="shared" si="31"/>
        <v>0</v>
      </c>
      <c r="BH28" s="119">
        <f t="shared" si="31"/>
        <v>0</v>
      </c>
      <c r="BI28" s="119">
        <f t="shared" si="31"/>
        <v>0</v>
      </c>
      <c r="BJ28" s="119">
        <f t="shared" si="31"/>
        <v>0</v>
      </c>
      <c r="BK28" s="119">
        <f t="shared" si="31"/>
        <v>0</v>
      </c>
      <c r="BL28" s="119">
        <f t="shared" si="31"/>
        <v>0</v>
      </c>
      <c r="BM28" s="119">
        <f t="shared" si="31"/>
        <v>0</v>
      </c>
      <c r="BN28" s="119">
        <f t="shared" si="31"/>
        <v>0</v>
      </c>
      <c r="BO28" s="119">
        <f t="shared" si="31"/>
        <v>0</v>
      </c>
      <c r="BP28" s="119">
        <f t="shared" si="31"/>
        <v>0</v>
      </c>
      <c r="BQ28" s="119">
        <f t="shared" si="31"/>
        <v>0</v>
      </c>
      <c r="BR28" s="119">
        <f t="shared" si="31"/>
        <v>0</v>
      </c>
      <c r="BS28" s="119">
        <f t="shared" si="31"/>
        <v>0</v>
      </c>
      <c r="BT28" s="119">
        <f t="shared" si="31"/>
        <v>0</v>
      </c>
      <c r="BU28" s="119">
        <f t="shared" si="31"/>
        <v>0</v>
      </c>
      <c r="BV28" s="119">
        <f t="shared" si="31"/>
        <v>0</v>
      </c>
      <c r="BW28" s="119">
        <f t="shared" si="31"/>
        <v>0</v>
      </c>
      <c r="BX28" s="119">
        <f t="shared" si="31"/>
        <v>0</v>
      </c>
      <c r="BY28" s="119">
        <f t="shared" si="31"/>
        <v>0</v>
      </c>
      <c r="BZ28" s="119">
        <f t="shared" si="31"/>
        <v>0</v>
      </c>
      <c r="CA28" s="119">
        <f t="shared" si="31"/>
        <v>0</v>
      </c>
      <c r="CB28" s="119">
        <f t="shared" si="31"/>
        <v>0</v>
      </c>
      <c r="CC28" s="119">
        <f t="shared" si="31"/>
        <v>0</v>
      </c>
      <c r="CD28" s="119">
        <f t="shared" si="31"/>
        <v>0</v>
      </c>
      <c r="CE28" s="119">
        <f t="shared" si="31"/>
        <v>0</v>
      </c>
      <c r="CF28" s="119">
        <f t="shared" si="31"/>
        <v>0</v>
      </c>
      <c r="CG28" s="119">
        <f t="shared" si="31"/>
        <v>0</v>
      </c>
      <c r="CH28" s="119">
        <f t="shared" si="31"/>
        <v>0</v>
      </c>
      <c r="CI28" s="119">
        <f t="shared" si="31"/>
        <v>0</v>
      </c>
      <c r="CJ28" s="119">
        <f t="shared" si="31"/>
        <v>0</v>
      </c>
      <c r="CK28" s="119">
        <f t="shared" si="31"/>
        <v>0</v>
      </c>
      <c r="CL28" s="119">
        <f t="shared" si="31"/>
        <v>0</v>
      </c>
      <c r="CM28" s="119">
        <f t="shared" si="31"/>
        <v>0</v>
      </c>
      <c r="CN28" s="119">
        <f t="shared" si="31"/>
        <v>0</v>
      </c>
      <c r="CO28" s="119">
        <f t="shared" si="31"/>
        <v>0</v>
      </c>
      <c r="CP28" s="119">
        <f t="shared" si="31"/>
        <v>0</v>
      </c>
      <c r="CQ28" s="119">
        <f t="shared" si="31"/>
        <v>0</v>
      </c>
      <c r="CR28" s="119">
        <f t="shared" si="31"/>
        <v>0</v>
      </c>
      <c r="CS28" s="119">
        <f t="shared" si="31"/>
        <v>0</v>
      </c>
      <c r="CT28" s="119">
        <f t="shared" si="31"/>
        <v>0</v>
      </c>
      <c r="CU28" s="119">
        <f t="shared" si="31"/>
        <v>0</v>
      </c>
      <c r="CV28" s="119">
        <f t="shared" si="31"/>
        <v>0</v>
      </c>
      <c r="CW28" s="119">
        <f t="shared" si="31"/>
        <v>0</v>
      </c>
      <c r="CX28" s="119">
        <f t="shared" si="31"/>
        <v>0</v>
      </c>
      <c r="CY28" s="119">
        <f t="shared" si="31"/>
        <v>0</v>
      </c>
      <c r="CZ28" s="119">
        <f t="shared" si="31"/>
        <v>0</v>
      </c>
      <c r="DA28" s="119">
        <f t="shared" si="31"/>
        <v>0</v>
      </c>
      <c r="DB28" s="119">
        <f t="shared" si="31"/>
        <v>0</v>
      </c>
      <c r="DC28" s="119">
        <f t="shared" si="31"/>
        <v>0</v>
      </c>
      <c r="DD28" s="119">
        <f t="shared" si="31"/>
        <v>0</v>
      </c>
      <c r="DE28" s="119">
        <f t="shared" si="31"/>
        <v>0</v>
      </c>
      <c r="DF28" s="119">
        <f t="shared" si="31"/>
        <v>0</v>
      </c>
      <c r="DG28" s="119">
        <f t="shared" si="31"/>
        <v>0</v>
      </c>
      <c r="DH28" s="119">
        <f t="shared" si="31"/>
        <v>0</v>
      </c>
      <c r="DI28" s="119">
        <f t="shared" ref="DI28:DY28" si="32">DI29+DI34+DI38+DI42</f>
        <v>0</v>
      </c>
      <c r="DJ28" s="119">
        <f t="shared" si="32"/>
        <v>0</v>
      </c>
      <c r="DK28" s="119">
        <f t="shared" si="32"/>
        <v>0</v>
      </c>
      <c r="DL28" s="119">
        <f t="shared" si="32"/>
        <v>0</v>
      </c>
      <c r="DM28" s="119">
        <f t="shared" si="32"/>
        <v>0</v>
      </c>
      <c r="DN28" s="119">
        <f t="shared" si="32"/>
        <v>0</v>
      </c>
      <c r="DO28" s="119">
        <f t="shared" si="32"/>
        <v>0</v>
      </c>
      <c r="DP28" s="119">
        <f t="shared" si="32"/>
        <v>0</v>
      </c>
      <c r="DQ28" s="119">
        <f t="shared" si="32"/>
        <v>0</v>
      </c>
      <c r="DR28" s="119">
        <f t="shared" si="32"/>
        <v>0</v>
      </c>
      <c r="DS28" s="119">
        <f t="shared" si="32"/>
        <v>0</v>
      </c>
      <c r="DT28" s="119">
        <f t="shared" si="32"/>
        <v>0</v>
      </c>
      <c r="DU28" s="119">
        <f t="shared" si="32"/>
        <v>0</v>
      </c>
      <c r="DV28" s="120">
        <f t="shared" ref="DV28:DV44" si="33">IF(BJ28 = 0, 0,BJ28/AY28*100)</f>
        <v>0</v>
      </c>
      <c r="DW28" s="121"/>
      <c r="DX28" s="122"/>
      <c r="EC28" s="137"/>
      <c r="ED28" s="137"/>
      <c r="EV28" s="137" t="str">
        <f>AN28&amp;"да"</f>
        <v>Всегода</v>
      </c>
    </row>
    <row r="29" spans="3:152" hidden="1" x14ac:dyDescent="0.25">
      <c r="C29" s="79"/>
      <c r="D29" s="124"/>
      <c r="E29" s="77"/>
      <c r="F29" s="117"/>
      <c r="G29" s="117"/>
      <c r="H29" s="117"/>
      <c r="I29" s="117"/>
      <c r="J29" s="117"/>
      <c r="K29" s="117"/>
      <c r="L29" s="117"/>
      <c r="M29" s="117"/>
      <c r="N29" s="117"/>
      <c r="O29" s="77"/>
      <c r="P29" s="77"/>
      <c r="Q29" s="77"/>
      <c r="R29" s="77"/>
      <c r="S29" s="77"/>
      <c r="T29" s="77"/>
      <c r="U29" s="7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8"/>
      <c r="AM29" s="125">
        <v>1</v>
      </c>
      <c r="AN29" s="118" t="s">
        <v>187</v>
      </c>
      <c r="AO29" s="117"/>
      <c r="AP29" s="117"/>
      <c r="AQ29" s="117"/>
      <c r="AR29" s="117"/>
      <c r="AS29" s="117"/>
      <c r="AT29" s="117"/>
      <c r="AU29" s="117"/>
      <c r="AV29" s="117"/>
      <c r="AW29" s="126">
        <f t="shared" ref="AW29:DH29" si="34">AW30+AW31+AW32+AW33</f>
        <v>0</v>
      </c>
      <c r="AX29" s="126">
        <f t="shared" si="34"/>
        <v>0</v>
      </c>
      <c r="AY29" s="126">
        <f t="shared" si="34"/>
        <v>0</v>
      </c>
      <c r="AZ29" s="126">
        <f t="shared" si="34"/>
        <v>0</v>
      </c>
      <c r="BA29" s="126">
        <f t="shared" si="34"/>
        <v>0</v>
      </c>
      <c r="BB29" s="126">
        <f t="shared" si="34"/>
        <v>0</v>
      </c>
      <c r="BC29" s="126">
        <f t="shared" si="34"/>
        <v>0</v>
      </c>
      <c r="BD29" s="126">
        <f t="shared" si="34"/>
        <v>0</v>
      </c>
      <c r="BE29" s="126">
        <f t="shared" si="34"/>
        <v>0</v>
      </c>
      <c r="BF29" s="126">
        <f t="shared" si="34"/>
        <v>0</v>
      </c>
      <c r="BG29" s="126">
        <f t="shared" si="34"/>
        <v>0</v>
      </c>
      <c r="BH29" s="126">
        <f t="shared" si="34"/>
        <v>0</v>
      </c>
      <c r="BI29" s="126">
        <f t="shared" si="34"/>
        <v>0</v>
      </c>
      <c r="BJ29" s="126">
        <f t="shared" si="34"/>
        <v>0</v>
      </c>
      <c r="BK29" s="126">
        <f t="shared" si="34"/>
        <v>0</v>
      </c>
      <c r="BL29" s="126">
        <f t="shared" si="34"/>
        <v>0</v>
      </c>
      <c r="BM29" s="126">
        <f t="shared" si="34"/>
        <v>0</v>
      </c>
      <c r="BN29" s="126">
        <f t="shared" si="34"/>
        <v>0</v>
      </c>
      <c r="BO29" s="126">
        <f t="shared" si="34"/>
        <v>0</v>
      </c>
      <c r="BP29" s="126">
        <f t="shared" si="34"/>
        <v>0</v>
      </c>
      <c r="BQ29" s="126">
        <f t="shared" si="34"/>
        <v>0</v>
      </c>
      <c r="BR29" s="126">
        <f t="shared" si="34"/>
        <v>0</v>
      </c>
      <c r="BS29" s="126">
        <f t="shared" si="34"/>
        <v>0</v>
      </c>
      <c r="BT29" s="126">
        <f t="shared" si="34"/>
        <v>0</v>
      </c>
      <c r="BU29" s="126">
        <f t="shared" si="34"/>
        <v>0</v>
      </c>
      <c r="BV29" s="126">
        <f t="shared" si="34"/>
        <v>0</v>
      </c>
      <c r="BW29" s="126">
        <f t="shared" si="34"/>
        <v>0</v>
      </c>
      <c r="BX29" s="126">
        <f t="shared" si="34"/>
        <v>0</v>
      </c>
      <c r="BY29" s="126">
        <f t="shared" si="34"/>
        <v>0</v>
      </c>
      <c r="BZ29" s="126">
        <f t="shared" si="34"/>
        <v>0</v>
      </c>
      <c r="CA29" s="126">
        <f t="shared" si="34"/>
        <v>0</v>
      </c>
      <c r="CB29" s="126">
        <f t="shared" si="34"/>
        <v>0</v>
      </c>
      <c r="CC29" s="126">
        <f t="shared" si="34"/>
        <v>0</v>
      </c>
      <c r="CD29" s="126">
        <f t="shared" si="34"/>
        <v>0</v>
      </c>
      <c r="CE29" s="126">
        <f t="shared" si="34"/>
        <v>0</v>
      </c>
      <c r="CF29" s="126">
        <f t="shared" si="34"/>
        <v>0</v>
      </c>
      <c r="CG29" s="126">
        <f t="shared" si="34"/>
        <v>0</v>
      </c>
      <c r="CH29" s="126">
        <f t="shared" si="34"/>
        <v>0</v>
      </c>
      <c r="CI29" s="126">
        <f t="shared" si="34"/>
        <v>0</v>
      </c>
      <c r="CJ29" s="126">
        <f t="shared" si="34"/>
        <v>0</v>
      </c>
      <c r="CK29" s="126">
        <f t="shared" si="34"/>
        <v>0</v>
      </c>
      <c r="CL29" s="126">
        <f t="shared" si="34"/>
        <v>0</v>
      </c>
      <c r="CM29" s="126">
        <f t="shared" si="34"/>
        <v>0</v>
      </c>
      <c r="CN29" s="126">
        <f t="shared" si="34"/>
        <v>0</v>
      </c>
      <c r="CO29" s="126">
        <f t="shared" si="34"/>
        <v>0</v>
      </c>
      <c r="CP29" s="126">
        <f t="shared" si="34"/>
        <v>0</v>
      </c>
      <c r="CQ29" s="126">
        <f t="shared" si="34"/>
        <v>0</v>
      </c>
      <c r="CR29" s="126">
        <f t="shared" si="34"/>
        <v>0</v>
      </c>
      <c r="CS29" s="126">
        <f t="shared" si="34"/>
        <v>0</v>
      </c>
      <c r="CT29" s="126">
        <f t="shared" si="34"/>
        <v>0</v>
      </c>
      <c r="CU29" s="126">
        <f t="shared" si="34"/>
        <v>0</v>
      </c>
      <c r="CV29" s="126">
        <f t="shared" si="34"/>
        <v>0</v>
      </c>
      <c r="CW29" s="126">
        <f t="shared" si="34"/>
        <v>0</v>
      </c>
      <c r="CX29" s="126">
        <f t="shared" si="34"/>
        <v>0</v>
      </c>
      <c r="CY29" s="126">
        <f t="shared" si="34"/>
        <v>0</v>
      </c>
      <c r="CZ29" s="126">
        <f t="shared" si="34"/>
        <v>0</v>
      </c>
      <c r="DA29" s="126">
        <f t="shared" si="34"/>
        <v>0</v>
      </c>
      <c r="DB29" s="126">
        <f t="shared" si="34"/>
        <v>0</v>
      </c>
      <c r="DC29" s="126">
        <f t="shared" si="34"/>
        <v>0</v>
      </c>
      <c r="DD29" s="126">
        <f t="shared" si="34"/>
        <v>0</v>
      </c>
      <c r="DE29" s="126">
        <f t="shared" si="34"/>
        <v>0</v>
      </c>
      <c r="DF29" s="126">
        <f t="shared" si="34"/>
        <v>0</v>
      </c>
      <c r="DG29" s="126">
        <f t="shared" si="34"/>
        <v>0</v>
      </c>
      <c r="DH29" s="126">
        <f t="shared" si="34"/>
        <v>0</v>
      </c>
      <c r="DI29" s="126">
        <f t="shared" ref="DI29:DY29" si="35">DI30+DI31+DI32+DI33</f>
        <v>0</v>
      </c>
      <c r="DJ29" s="126">
        <f t="shared" si="35"/>
        <v>0</v>
      </c>
      <c r="DK29" s="126">
        <f t="shared" si="35"/>
        <v>0</v>
      </c>
      <c r="DL29" s="126">
        <f t="shared" si="35"/>
        <v>0</v>
      </c>
      <c r="DM29" s="126">
        <f t="shared" si="35"/>
        <v>0</v>
      </c>
      <c r="DN29" s="126">
        <f t="shared" si="35"/>
        <v>0</v>
      </c>
      <c r="DO29" s="126">
        <f t="shared" si="35"/>
        <v>0</v>
      </c>
      <c r="DP29" s="126">
        <f t="shared" si="35"/>
        <v>0</v>
      </c>
      <c r="DQ29" s="126">
        <f t="shared" si="35"/>
        <v>0</v>
      </c>
      <c r="DR29" s="126">
        <f t="shared" si="35"/>
        <v>0</v>
      </c>
      <c r="DS29" s="126">
        <f t="shared" si="35"/>
        <v>0</v>
      </c>
      <c r="DT29" s="126">
        <f t="shared" si="35"/>
        <v>0</v>
      </c>
      <c r="DU29" s="126">
        <f t="shared" si="35"/>
        <v>0</v>
      </c>
      <c r="DV29" s="120">
        <f t="shared" si="33"/>
        <v>0</v>
      </c>
      <c r="DW29" s="72"/>
      <c r="DX29" s="72"/>
      <c r="EC29" s="138"/>
      <c r="ED29" s="137"/>
      <c r="EV29" s="137" t="str">
        <f>AN29&amp;"да"</f>
        <v>Собственные средствада</v>
      </c>
    </row>
    <row r="30" spans="3:152" ht="11.25" hidden="1" customHeight="1" x14ac:dyDescent="0.25">
      <c r="C30" s="79"/>
      <c r="D30" s="128"/>
      <c r="E30" s="77"/>
      <c r="F30" s="130"/>
      <c r="G30" s="130"/>
      <c r="H30" s="130"/>
      <c r="I30" s="130"/>
      <c r="J30" s="130"/>
      <c r="K30" s="130"/>
      <c r="L30" s="130"/>
      <c r="M30" s="130"/>
      <c r="N30" s="130"/>
      <c r="O30" s="77"/>
      <c r="P30" s="77"/>
      <c r="Q30" s="77"/>
      <c r="R30" s="77"/>
      <c r="S30" s="77"/>
      <c r="T30" s="77"/>
      <c r="U30" s="77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1"/>
      <c r="AM30" s="132" t="s">
        <v>188</v>
      </c>
      <c r="AN30" s="133" t="s">
        <v>189</v>
      </c>
      <c r="AO30" s="134"/>
      <c r="AP30" s="134"/>
      <c r="AQ30" s="134"/>
      <c r="AR30" s="134"/>
      <c r="AS30" s="134"/>
      <c r="AT30" s="134"/>
      <c r="AU30" s="134"/>
      <c r="AV30" s="134"/>
      <c r="AW30" s="135">
        <f t="shared" ref="AW30:BL33" si="36">SUMIF($ED$49:$ED$126,$ED30,AW$49:AW$126)</f>
        <v>0</v>
      </c>
      <c r="AX30" s="135">
        <f t="shared" si="36"/>
        <v>0</v>
      </c>
      <c r="AY30" s="135">
        <f t="shared" si="36"/>
        <v>0</v>
      </c>
      <c r="AZ30" s="135">
        <f t="shared" si="36"/>
        <v>0</v>
      </c>
      <c r="BA30" s="135">
        <f t="shared" si="36"/>
        <v>0</v>
      </c>
      <c r="BB30" s="135">
        <f t="shared" si="36"/>
        <v>0</v>
      </c>
      <c r="BC30" s="135">
        <f t="shared" si="36"/>
        <v>0</v>
      </c>
      <c r="BD30" s="135">
        <f t="shared" si="36"/>
        <v>0</v>
      </c>
      <c r="BE30" s="135">
        <f t="shared" si="36"/>
        <v>0</v>
      </c>
      <c r="BF30" s="135">
        <f t="shared" si="36"/>
        <v>0</v>
      </c>
      <c r="BG30" s="135">
        <f t="shared" si="36"/>
        <v>0</v>
      </c>
      <c r="BH30" s="135">
        <f t="shared" si="36"/>
        <v>0</v>
      </c>
      <c r="BI30" s="135">
        <f t="shared" si="36"/>
        <v>0</v>
      </c>
      <c r="BJ30" s="135">
        <f t="shared" si="36"/>
        <v>0</v>
      </c>
      <c r="BK30" s="135">
        <f t="shared" si="36"/>
        <v>0</v>
      </c>
      <c r="BL30" s="135">
        <f t="shared" si="36"/>
        <v>0</v>
      </c>
      <c r="BM30" s="135">
        <f t="shared" ref="BM30:CB33" si="37">SUMIF($ED$49:$ED$126,$ED30,BM$49:BM$126)</f>
        <v>0</v>
      </c>
      <c r="BN30" s="135">
        <f t="shared" si="37"/>
        <v>0</v>
      </c>
      <c r="BO30" s="135">
        <f t="shared" si="37"/>
        <v>0</v>
      </c>
      <c r="BP30" s="135">
        <f t="shared" si="37"/>
        <v>0</v>
      </c>
      <c r="BQ30" s="135">
        <f t="shared" si="37"/>
        <v>0</v>
      </c>
      <c r="BR30" s="135">
        <f t="shared" si="37"/>
        <v>0</v>
      </c>
      <c r="BS30" s="135">
        <f t="shared" si="37"/>
        <v>0</v>
      </c>
      <c r="BT30" s="135">
        <f t="shared" si="37"/>
        <v>0</v>
      </c>
      <c r="BU30" s="135">
        <f t="shared" si="37"/>
        <v>0</v>
      </c>
      <c r="BV30" s="135">
        <f t="shared" si="37"/>
        <v>0</v>
      </c>
      <c r="BW30" s="135">
        <f t="shared" si="37"/>
        <v>0</v>
      </c>
      <c r="BX30" s="135">
        <f t="shared" si="37"/>
        <v>0</v>
      </c>
      <c r="BY30" s="135">
        <f t="shared" si="37"/>
        <v>0</v>
      </c>
      <c r="BZ30" s="135">
        <f t="shared" si="37"/>
        <v>0</v>
      </c>
      <c r="CA30" s="135">
        <f t="shared" si="37"/>
        <v>0</v>
      </c>
      <c r="CB30" s="135">
        <f t="shared" si="37"/>
        <v>0</v>
      </c>
      <c r="CC30" s="135">
        <f t="shared" ref="CC30:CR33" si="38">SUMIF($ED$49:$ED$126,$ED30,CC$49:CC$126)</f>
        <v>0</v>
      </c>
      <c r="CD30" s="135">
        <f t="shared" si="38"/>
        <v>0</v>
      </c>
      <c r="CE30" s="135">
        <f t="shared" si="38"/>
        <v>0</v>
      </c>
      <c r="CF30" s="135">
        <f t="shared" si="38"/>
        <v>0</v>
      </c>
      <c r="CG30" s="135">
        <f t="shared" si="38"/>
        <v>0</v>
      </c>
      <c r="CH30" s="135">
        <f t="shared" si="38"/>
        <v>0</v>
      </c>
      <c r="CI30" s="135">
        <f t="shared" si="38"/>
        <v>0</v>
      </c>
      <c r="CJ30" s="135">
        <f t="shared" si="38"/>
        <v>0</v>
      </c>
      <c r="CK30" s="135">
        <f t="shared" si="38"/>
        <v>0</v>
      </c>
      <c r="CL30" s="135">
        <f t="shared" si="38"/>
        <v>0</v>
      </c>
      <c r="CM30" s="135">
        <f t="shared" si="38"/>
        <v>0</v>
      </c>
      <c r="CN30" s="135">
        <f t="shared" si="38"/>
        <v>0</v>
      </c>
      <c r="CO30" s="135">
        <f t="shared" si="38"/>
        <v>0</v>
      </c>
      <c r="CP30" s="135">
        <f t="shared" si="38"/>
        <v>0</v>
      </c>
      <c r="CQ30" s="135">
        <f t="shared" si="38"/>
        <v>0</v>
      </c>
      <c r="CR30" s="135">
        <f t="shared" si="38"/>
        <v>0</v>
      </c>
      <c r="CS30" s="135">
        <f t="shared" ref="CS30:DH33" si="39">SUMIF($ED$49:$ED$126,$ED30,CS$49:CS$126)</f>
        <v>0</v>
      </c>
      <c r="CT30" s="135">
        <f t="shared" si="39"/>
        <v>0</v>
      </c>
      <c r="CU30" s="135">
        <f t="shared" si="39"/>
        <v>0</v>
      </c>
      <c r="CV30" s="135">
        <f t="shared" si="39"/>
        <v>0</v>
      </c>
      <c r="CW30" s="135">
        <f t="shared" si="39"/>
        <v>0</v>
      </c>
      <c r="CX30" s="135">
        <f t="shared" si="39"/>
        <v>0</v>
      </c>
      <c r="CY30" s="135">
        <f t="shared" si="39"/>
        <v>0</v>
      </c>
      <c r="CZ30" s="135">
        <f t="shared" si="39"/>
        <v>0</v>
      </c>
      <c r="DA30" s="135">
        <f t="shared" si="39"/>
        <v>0</v>
      </c>
      <c r="DB30" s="135">
        <f t="shared" si="39"/>
        <v>0</v>
      </c>
      <c r="DC30" s="135">
        <f t="shared" si="39"/>
        <v>0</v>
      </c>
      <c r="DD30" s="135">
        <f t="shared" si="39"/>
        <v>0</v>
      </c>
      <c r="DE30" s="135">
        <f t="shared" si="39"/>
        <v>0</v>
      </c>
      <c r="DF30" s="135">
        <f t="shared" si="39"/>
        <v>0</v>
      </c>
      <c r="DG30" s="135">
        <f t="shared" si="39"/>
        <v>0</v>
      </c>
      <c r="DH30" s="135">
        <f t="shared" si="39"/>
        <v>0</v>
      </c>
      <c r="DI30" s="135">
        <f t="shared" ref="DI30:DU33" si="40">SUMIF($ED$49:$ED$126,$ED30,DI$49:DI$126)</f>
        <v>0</v>
      </c>
      <c r="DJ30" s="135">
        <f t="shared" si="40"/>
        <v>0</v>
      </c>
      <c r="DK30" s="135">
        <f t="shared" si="40"/>
        <v>0</v>
      </c>
      <c r="DL30" s="135">
        <f t="shared" si="40"/>
        <v>0</v>
      </c>
      <c r="DM30" s="135">
        <f t="shared" si="40"/>
        <v>0</v>
      </c>
      <c r="DN30" s="135">
        <f t="shared" si="40"/>
        <v>0</v>
      </c>
      <c r="DO30" s="135">
        <f t="shared" si="40"/>
        <v>0</v>
      </c>
      <c r="DP30" s="135">
        <f t="shared" si="40"/>
        <v>0</v>
      </c>
      <c r="DQ30" s="135">
        <f t="shared" si="40"/>
        <v>0</v>
      </c>
      <c r="DR30" s="135">
        <f t="shared" si="40"/>
        <v>0</v>
      </c>
      <c r="DS30" s="135">
        <f t="shared" si="40"/>
        <v>0</v>
      </c>
      <c r="DT30" s="135">
        <f t="shared" si="40"/>
        <v>0</v>
      </c>
      <c r="DU30" s="135">
        <f t="shared" si="40"/>
        <v>0</v>
      </c>
      <c r="DV30" s="136">
        <f t="shared" si="33"/>
        <v>0</v>
      </c>
      <c r="DW30" s="72"/>
      <c r="DX30" s="72"/>
      <c r="EC30" s="138"/>
      <c r="ED30" s="137" t="str">
        <f>AN30&amp;"да"</f>
        <v>Прибыль направляемая на инвестициида</v>
      </c>
      <c r="EG30" s="137" t="str">
        <f>AN30 &amp; "0"</f>
        <v>Прибыль направляемая на инвестиции0</v>
      </c>
      <c r="EV30" s="144"/>
    </row>
    <row r="31" spans="3:152" ht="15" hidden="1" x14ac:dyDescent="0.25">
      <c r="C31" s="79"/>
      <c r="D31" s="128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116"/>
      <c r="AM31" s="132" t="s">
        <v>190</v>
      </c>
      <c r="AN31" s="139" t="s">
        <v>191</v>
      </c>
      <c r="AO31" s="140"/>
      <c r="AP31" s="140"/>
      <c r="AQ31" s="140"/>
      <c r="AR31" s="140"/>
      <c r="AS31" s="140"/>
      <c r="AT31" s="140"/>
      <c r="AU31" s="140"/>
      <c r="AV31" s="140"/>
      <c r="AW31" s="135">
        <f t="shared" si="36"/>
        <v>0</v>
      </c>
      <c r="AX31" s="135">
        <f t="shared" si="36"/>
        <v>0</v>
      </c>
      <c r="AY31" s="135">
        <f t="shared" si="36"/>
        <v>0</v>
      </c>
      <c r="AZ31" s="135">
        <f t="shared" si="36"/>
        <v>0</v>
      </c>
      <c r="BA31" s="135">
        <f t="shared" si="36"/>
        <v>0</v>
      </c>
      <c r="BB31" s="135">
        <f t="shared" si="36"/>
        <v>0</v>
      </c>
      <c r="BC31" s="135">
        <f t="shared" si="36"/>
        <v>0</v>
      </c>
      <c r="BD31" s="135">
        <f t="shared" si="36"/>
        <v>0</v>
      </c>
      <c r="BE31" s="135">
        <f t="shared" si="36"/>
        <v>0</v>
      </c>
      <c r="BF31" s="135">
        <f t="shared" si="36"/>
        <v>0</v>
      </c>
      <c r="BG31" s="135">
        <f t="shared" si="36"/>
        <v>0</v>
      </c>
      <c r="BH31" s="135">
        <f t="shared" si="36"/>
        <v>0</v>
      </c>
      <c r="BI31" s="135">
        <f t="shared" si="36"/>
        <v>0</v>
      </c>
      <c r="BJ31" s="135">
        <f t="shared" si="36"/>
        <v>0</v>
      </c>
      <c r="BK31" s="135">
        <f t="shared" si="36"/>
        <v>0</v>
      </c>
      <c r="BL31" s="135">
        <f t="shared" si="36"/>
        <v>0</v>
      </c>
      <c r="BM31" s="135">
        <f t="shared" si="37"/>
        <v>0</v>
      </c>
      <c r="BN31" s="135">
        <f t="shared" si="37"/>
        <v>0</v>
      </c>
      <c r="BO31" s="135">
        <f t="shared" si="37"/>
        <v>0</v>
      </c>
      <c r="BP31" s="135">
        <f t="shared" si="37"/>
        <v>0</v>
      </c>
      <c r="BQ31" s="135">
        <f t="shared" si="37"/>
        <v>0</v>
      </c>
      <c r="BR31" s="135">
        <f t="shared" si="37"/>
        <v>0</v>
      </c>
      <c r="BS31" s="135">
        <f t="shared" si="37"/>
        <v>0</v>
      </c>
      <c r="BT31" s="135">
        <f t="shared" si="37"/>
        <v>0</v>
      </c>
      <c r="BU31" s="135">
        <f t="shared" si="37"/>
        <v>0</v>
      </c>
      <c r="BV31" s="135">
        <f t="shared" si="37"/>
        <v>0</v>
      </c>
      <c r="BW31" s="135">
        <f t="shared" si="37"/>
        <v>0</v>
      </c>
      <c r="BX31" s="135">
        <f t="shared" si="37"/>
        <v>0</v>
      </c>
      <c r="BY31" s="135">
        <f t="shared" si="37"/>
        <v>0</v>
      </c>
      <c r="BZ31" s="135">
        <f t="shared" si="37"/>
        <v>0</v>
      </c>
      <c r="CA31" s="135">
        <f t="shared" si="37"/>
        <v>0</v>
      </c>
      <c r="CB31" s="135">
        <f t="shared" si="37"/>
        <v>0</v>
      </c>
      <c r="CC31" s="135">
        <f t="shared" si="38"/>
        <v>0</v>
      </c>
      <c r="CD31" s="135">
        <f t="shared" si="38"/>
        <v>0</v>
      </c>
      <c r="CE31" s="135">
        <f t="shared" si="38"/>
        <v>0</v>
      </c>
      <c r="CF31" s="135">
        <f t="shared" si="38"/>
        <v>0</v>
      </c>
      <c r="CG31" s="135">
        <f t="shared" si="38"/>
        <v>0</v>
      </c>
      <c r="CH31" s="135">
        <f t="shared" si="38"/>
        <v>0</v>
      </c>
      <c r="CI31" s="135">
        <f t="shared" si="38"/>
        <v>0</v>
      </c>
      <c r="CJ31" s="135">
        <f t="shared" si="38"/>
        <v>0</v>
      </c>
      <c r="CK31" s="135">
        <f t="shared" si="38"/>
        <v>0</v>
      </c>
      <c r="CL31" s="135">
        <f t="shared" si="38"/>
        <v>0</v>
      </c>
      <c r="CM31" s="135">
        <f t="shared" si="38"/>
        <v>0</v>
      </c>
      <c r="CN31" s="135">
        <f t="shared" si="38"/>
        <v>0</v>
      </c>
      <c r="CO31" s="135">
        <f t="shared" si="38"/>
        <v>0</v>
      </c>
      <c r="CP31" s="135">
        <f t="shared" si="38"/>
        <v>0</v>
      </c>
      <c r="CQ31" s="135">
        <f t="shared" si="38"/>
        <v>0</v>
      </c>
      <c r="CR31" s="135">
        <f t="shared" si="38"/>
        <v>0</v>
      </c>
      <c r="CS31" s="135">
        <f t="shared" si="39"/>
        <v>0</v>
      </c>
      <c r="CT31" s="135">
        <f t="shared" si="39"/>
        <v>0</v>
      </c>
      <c r="CU31" s="135">
        <f t="shared" si="39"/>
        <v>0</v>
      </c>
      <c r="CV31" s="135">
        <f t="shared" si="39"/>
        <v>0</v>
      </c>
      <c r="CW31" s="135">
        <f t="shared" si="39"/>
        <v>0</v>
      </c>
      <c r="CX31" s="135">
        <f t="shared" si="39"/>
        <v>0</v>
      </c>
      <c r="CY31" s="135">
        <f t="shared" si="39"/>
        <v>0</v>
      </c>
      <c r="CZ31" s="135">
        <f t="shared" si="39"/>
        <v>0</v>
      </c>
      <c r="DA31" s="135">
        <f t="shared" si="39"/>
        <v>0</v>
      </c>
      <c r="DB31" s="135">
        <f t="shared" si="39"/>
        <v>0</v>
      </c>
      <c r="DC31" s="135">
        <f t="shared" si="39"/>
        <v>0</v>
      </c>
      <c r="DD31" s="135">
        <f t="shared" si="39"/>
        <v>0</v>
      </c>
      <c r="DE31" s="135">
        <f t="shared" si="39"/>
        <v>0</v>
      </c>
      <c r="DF31" s="135">
        <f t="shared" si="39"/>
        <v>0</v>
      </c>
      <c r="DG31" s="135">
        <f t="shared" si="39"/>
        <v>0</v>
      </c>
      <c r="DH31" s="135">
        <f t="shared" si="39"/>
        <v>0</v>
      </c>
      <c r="DI31" s="135">
        <f t="shared" si="40"/>
        <v>0</v>
      </c>
      <c r="DJ31" s="135">
        <f t="shared" si="40"/>
        <v>0</v>
      </c>
      <c r="DK31" s="135">
        <f t="shared" si="40"/>
        <v>0</v>
      </c>
      <c r="DL31" s="135">
        <f t="shared" si="40"/>
        <v>0</v>
      </c>
      <c r="DM31" s="135">
        <f t="shared" si="40"/>
        <v>0</v>
      </c>
      <c r="DN31" s="135">
        <f t="shared" si="40"/>
        <v>0</v>
      </c>
      <c r="DO31" s="135">
        <f t="shared" si="40"/>
        <v>0</v>
      </c>
      <c r="DP31" s="135">
        <f t="shared" si="40"/>
        <v>0</v>
      </c>
      <c r="DQ31" s="135">
        <f t="shared" si="40"/>
        <v>0</v>
      </c>
      <c r="DR31" s="135">
        <f t="shared" si="40"/>
        <v>0</v>
      </c>
      <c r="DS31" s="135">
        <f t="shared" si="40"/>
        <v>0</v>
      </c>
      <c r="DT31" s="135">
        <f t="shared" si="40"/>
        <v>0</v>
      </c>
      <c r="DU31" s="135">
        <f t="shared" si="40"/>
        <v>0</v>
      </c>
      <c r="DV31" s="136">
        <f t="shared" si="33"/>
        <v>0</v>
      </c>
      <c r="DW31" s="72"/>
      <c r="DX31" s="72"/>
      <c r="EC31" s="138"/>
      <c r="ED31" s="137" t="str">
        <f>AN31&amp;"да"</f>
        <v>Амортизационные отчисленияда</v>
      </c>
      <c r="EG31" s="137" t="str">
        <f>AN31 &amp; "0"</f>
        <v>Амортизационные отчисления0</v>
      </c>
      <c r="EV31" s="144"/>
    </row>
    <row r="32" spans="3:152" ht="15" hidden="1" x14ac:dyDescent="0.25">
      <c r="C32" s="79"/>
      <c r="D32" s="128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116"/>
      <c r="AM32" s="132" t="s">
        <v>192</v>
      </c>
      <c r="AN32" s="139" t="s">
        <v>193</v>
      </c>
      <c r="AO32" s="140"/>
      <c r="AP32" s="140"/>
      <c r="AQ32" s="140"/>
      <c r="AR32" s="140"/>
      <c r="AS32" s="140"/>
      <c r="AT32" s="140"/>
      <c r="AU32" s="140"/>
      <c r="AV32" s="140"/>
      <c r="AW32" s="135">
        <f t="shared" si="36"/>
        <v>0</v>
      </c>
      <c r="AX32" s="135">
        <f t="shared" si="36"/>
        <v>0</v>
      </c>
      <c r="AY32" s="135">
        <f t="shared" si="36"/>
        <v>0</v>
      </c>
      <c r="AZ32" s="135">
        <f t="shared" si="36"/>
        <v>0</v>
      </c>
      <c r="BA32" s="135">
        <f t="shared" si="36"/>
        <v>0</v>
      </c>
      <c r="BB32" s="135">
        <f t="shared" si="36"/>
        <v>0</v>
      </c>
      <c r="BC32" s="135">
        <f t="shared" si="36"/>
        <v>0</v>
      </c>
      <c r="BD32" s="135">
        <f t="shared" si="36"/>
        <v>0</v>
      </c>
      <c r="BE32" s="135">
        <f t="shared" si="36"/>
        <v>0</v>
      </c>
      <c r="BF32" s="135">
        <f t="shared" si="36"/>
        <v>0</v>
      </c>
      <c r="BG32" s="135">
        <f t="shared" si="36"/>
        <v>0</v>
      </c>
      <c r="BH32" s="135">
        <f t="shared" si="36"/>
        <v>0</v>
      </c>
      <c r="BI32" s="135">
        <f t="shared" si="36"/>
        <v>0</v>
      </c>
      <c r="BJ32" s="135">
        <f t="shared" si="36"/>
        <v>0</v>
      </c>
      <c r="BK32" s="135">
        <f t="shared" si="36"/>
        <v>0</v>
      </c>
      <c r="BL32" s="135">
        <f t="shared" si="36"/>
        <v>0</v>
      </c>
      <c r="BM32" s="135">
        <f t="shared" si="37"/>
        <v>0</v>
      </c>
      <c r="BN32" s="135">
        <f t="shared" si="37"/>
        <v>0</v>
      </c>
      <c r="BO32" s="135">
        <f t="shared" si="37"/>
        <v>0</v>
      </c>
      <c r="BP32" s="135">
        <f t="shared" si="37"/>
        <v>0</v>
      </c>
      <c r="BQ32" s="135">
        <f t="shared" si="37"/>
        <v>0</v>
      </c>
      <c r="BR32" s="135">
        <f t="shared" si="37"/>
        <v>0</v>
      </c>
      <c r="BS32" s="135">
        <f t="shared" si="37"/>
        <v>0</v>
      </c>
      <c r="BT32" s="135">
        <f t="shared" si="37"/>
        <v>0</v>
      </c>
      <c r="BU32" s="135">
        <f t="shared" si="37"/>
        <v>0</v>
      </c>
      <c r="BV32" s="135">
        <f t="shared" si="37"/>
        <v>0</v>
      </c>
      <c r="BW32" s="135">
        <f t="shared" si="37"/>
        <v>0</v>
      </c>
      <c r="BX32" s="135">
        <f t="shared" si="37"/>
        <v>0</v>
      </c>
      <c r="BY32" s="135">
        <f t="shared" si="37"/>
        <v>0</v>
      </c>
      <c r="BZ32" s="135">
        <f t="shared" si="37"/>
        <v>0</v>
      </c>
      <c r="CA32" s="135">
        <f t="shared" si="37"/>
        <v>0</v>
      </c>
      <c r="CB32" s="135">
        <f t="shared" si="37"/>
        <v>0</v>
      </c>
      <c r="CC32" s="135">
        <f t="shared" si="38"/>
        <v>0</v>
      </c>
      <c r="CD32" s="135">
        <f t="shared" si="38"/>
        <v>0</v>
      </c>
      <c r="CE32" s="135">
        <f t="shared" si="38"/>
        <v>0</v>
      </c>
      <c r="CF32" s="135">
        <f t="shared" si="38"/>
        <v>0</v>
      </c>
      <c r="CG32" s="135">
        <f t="shared" si="38"/>
        <v>0</v>
      </c>
      <c r="CH32" s="135">
        <f t="shared" si="38"/>
        <v>0</v>
      </c>
      <c r="CI32" s="135">
        <f t="shared" si="38"/>
        <v>0</v>
      </c>
      <c r="CJ32" s="135">
        <f t="shared" si="38"/>
        <v>0</v>
      </c>
      <c r="CK32" s="135">
        <f t="shared" si="38"/>
        <v>0</v>
      </c>
      <c r="CL32" s="135">
        <f t="shared" si="38"/>
        <v>0</v>
      </c>
      <c r="CM32" s="135">
        <f t="shared" si="38"/>
        <v>0</v>
      </c>
      <c r="CN32" s="135">
        <f t="shared" si="38"/>
        <v>0</v>
      </c>
      <c r="CO32" s="135">
        <f t="shared" si="38"/>
        <v>0</v>
      </c>
      <c r="CP32" s="135">
        <f t="shared" si="38"/>
        <v>0</v>
      </c>
      <c r="CQ32" s="135">
        <f t="shared" si="38"/>
        <v>0</v>
      </c>
      <c r="CR32" s="135">
        <f t="shared" si="38"/>
        <v>0</v>
      </c>
      <c r="CS32" s="135">
        <f t="shared" si="39"/>
        <v>0</v>
      </c>
      <c r="CT32" s="135">
        <f t="shared" si="39"/>
        <v>0</v>
      </c>
      <c r="CU32" s="135">
        <f t="shared" si="39"/>
        <v>0</v>
      </c>
      <c r="CV32" s="135">
        <f t="shared" si="39"/>
        <v>0</v>
      </c>
      <c r="CW32" s="135">
        <f t="shared" si="39"/>
        <v>0</v>
      </c>
      <c r="CX32" s="135">
        <f t="shared" si="39"/>
        <v>0</v>
      </c>
      <c r="CY32" s="135">
        <f t="shared" si="39"/>
        <v>0</v>
      </c>
      <c r="CZ32" s="135">
        <f t="shared" si="39"/>
        <v>0</v>
      </c>
      <c r="DA32" s="135">
        <f t="shared" si="39"/>
        <v>0</v>
      </c>
      <c r="DB32" s="135">
        <f t="shared" si="39"/>
        <v>0</v>
      </c>
      <c r="DC32" s="135">
        <f t="shared" si="39"/>
        <v>0</v>
      </c>
      <c r="DD32" s="135">
        <f t="shared" si="39"/>
        <v>0</v>
      </c>
      <c r="DE32" s="135">
        <f t="shared" si="39"/>
        <v>0</v>
      </c>
      <c r="DF32" s="135">
        <f t="shared" si="39"/>
        <v>0</v>
      </c>
      <c r="DG32" s="135">
        <f t="shared" si="39"/>
        <v>0</v>
      </c>
      <c r="DH32" s="135">
        <f t="shared" si="39"/>
        <v>0</v>
      </c>
      <c r="DI32" s="135">
        <f t="shared" si="40"/>
        <v>0</v>
      </c>
      <c r="DJ32" s="135">
        <f t="shared" si="40"/>
        <v>0</v>
      </c>
      <c r="DK32" s="135">
        <f t="shared" si="40"/>
        <v>0</v>
      </c>
      <c r="DL32" s="135">
        <f t="shared" si="40"/>
        <v>0</v>
      </c>
      <c r="DM32" s="135">
        <f t="shared" si="40"/>
        <v>0</v>
      </c>
      <c r="DN32" s="135">
        <f t="shared" si="40"/>
        <v>0</v>
      </c>
      <c r="DO32" s="135">
        <f t="shared" si="40"/>
        <v>0</v>
      </c>
      <c r="DP32" s="135">
        <f t="shared" si="40"/>
        <v>0</v>
      </c>
      <c r="DQ32" s="135">
        <f t="shared" si="40"/>
        <v>0</v>
      </c>
      <c r="DR32" s="135">
        <f t="shared" si="40"/>
        <v>0</v>
      </c>
      <c r="DS32" s="135">
        <f t="shared" si="40"/>
        <v>0</v>
      </c>
      <c r="DT32" s="135">
        <f t="shared" si="40"/>
        <v>0</v>
      </c>
      <c r="DU32" s="135">
        <f t="shared" si="40"/>
        <v>0</v>
      </c>
      <c r="DV32" s="136">
        <f t="shared" si="33"/>
        <v>0</v>
      </c>
      <c r="DW32" s="72"/>
      <c r="DX32" s="72"/>
      <c r="EC32" s="138"/>
      <c r="ED32" s="137" t="str">
        <f>AN32&amp;"да"</f>
        <v>Прочие собственные средствада</v>
      </c>
      <c r="EG32" s="137" t="str">
        <f>AN32 &amp; "0"</f>
        <v>Прочие собственные средства0</v>
      </c>
      <c r="EV32" s="144"/>
    </row>
    <row r="33" spans="3:152" ht="11.25" hidden="1" customHeight="1" x14ac:dyDescent="0.25">
      <c r="C33" s="79"/>
      <c r="D33" s="128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116"/>
      <c r="AM33" s="132" t="s">
        <v>194</v>
      </c>
      <c r="AN33" s="133" t="s">
        <v>195</v>
      </c>
      <c r="AO33" s="134"/>
      <c r="AP33" s="134"/>
      <c r="AQ33" s="134"/>
      <c r="AR33" s="134"/>
      <c r="AS33" s="134"/>
      <c r="AT33" s="134"/>
      <c r="AU33" s="134"/>
      <c r="AV33" s="134"/>
      <c r="AW33" s="135">
        <f t="shared" si="36"/>
        <v>0</v>
      </c>
      <c r="AX33" s="135">
        <f t="shared" si="36"/>
        <v>0</v>
      </c>
      <c r="AY33" s="135">
        <f t="shared" si="36"/>
        <v>0</v>
      </c>
      <c r="AZ33" s="135">
        <f t="shared" si="36"/>
        <v>0</v>
      </c>
      <c r="BA33" s="135">
        <f t="shared" si="36"/>
        <v>0</v>
      </c>
      <c r="BB33" s="135">
        <f t="shared" si="36"/>
        <v>0</v>
      </c>
      <c r="BC33" s="135">
        <f t="shared" si="36"/>
        <v>0</v>
      </c>
      <c r="BD33" s="135">
        <f t="shared" si="36"/>
        <v>0</v>
      </c>
      <c r="BE33" s="135">
        <f t="shared" si="36"/>
        <v>0</v>
      </c>
      <c r="BF33" s="135">
        <f t="shared" si="36"/>
        <v>0</v>
      </c>
      <c r="BG33" s="135">
        <f t="shared" si="36"/>
        <v>0</v>
      </c>
      <c r="BH33" s="135">
        <f t="shared" si="36"/>
        <v>0</v>
      </c>
      <c r="BI33" s="135">
        <f t="shared" si="36"/>
        <v>0</v>
      </c>
      <c r="BJ33" s="135">
        <f t="shared" si="36"/>
        <v>0</v>
      </c>
      <c r="BK33" s="135">
        <f t="shared" si="36"/>
        <v>0</v>
      </c>
      <c r="BL33" s="135">
        <f t="shared" si="36"/>
        <v>0</v>
      </c>
      <c r="BM33" s="135">
        <f t="shared" si="37"/>
        <v>0</v>
      </c>
      <c r="BN33" s="135">
        <f t="shared" si="37"/>
        <v>0</v>
      </c>
      <c r="BO33" s="135">
        <f t="shared" si="37"/>
        <v>0</v>
      </c>
      <c r="BP33" s="135">
        <f t="shared" si="37"/>
        <v>0</v>
      </c>
      <c r="BQ33" s="135">
        <f t="shared" si="37"/>
        <v>0</v>
      </c>
      <c r="BR33" s="135">
        <f t="shared" si="37"/>
        <v>0</v>
      </c>
      <c r="BS33" s="135">
        <f t="shared" si="37"/>
        <v>0</v>
      </c>
      <c r="BT33" s="135">
        <f t="shared" si="37"/>
        <v>0</v>
      </c>
      <c r="BU33" s="135">
        <f t="shared" si="37"/>
        <v>0</v>
      </c>
      <c r="BV33" s="135">
        <f t="shared" si="37"/>
        <v>0</v>
      </c>
      <c r="BW33" s="135">
        <f t="shared" si="37"/>
        <v>0</v>
      </c>
      <c r="BX33" s="135">
        <f t="shared" si="37"/>
        <v>0</v>
      </c>
      <c r="BY33" s="135">
        <f t="shared" si="37"/>
        <v>0</v>
      </c>
      <c r="BZ33" s="135">
        <f t="shared" si="37"/>
        <v>0</v>
      </c>
      <c r="CA33" s="135">
        <f t="shared" si="37"/>
        <v>0</v>
      </c>
      <c r="CB33" s="135">
        <f t="shared" si="37"/>
        <v>0</v>
      </c>
      <c r="CC33" s="135">
        <f t="shared" si="38"/>
        <v>0</v>
      </c>
      <c r="CD33" s="135">
        <f t="shared" si="38"/>
        <v>0</v>
      </c>
      <c r="CE33" s="135">
        <f t="shared" si="38"/>
        <v>0</v>
      </c>
      <c r="CF33" s="135">
        <f t="shared" si="38"/>
        <v>0</v>
      </c>
      <c r="CG33" s="135">
        <f t="shared" si="38"/>
        <v>0</v>
      </c>
      <c r="CH33" s="135">
        <f t="shared" si="38"/>
        <v>0</v>
      </c>
      <c r="CI33" s="135">
        <f t="shared" si="38"/>
        <v>0</v>
      </c>
      <c r="CJ33" s="135">
        <f t="shared" si="38"/>
        <v>0</v>
      </c>
      <c r="CK33" s="135">
        <f t="shared" si="38"/>
        <v>0</v>
      </c>
      <c r="CL33" s="135">
        <f t="shared" si="38"/>
        <v>0</v>
      </c>
      <c r="CM33" s="135">
        <f t="shared" si="38"/>
        <v>0</v>
      </c>
      <c r="CN33" s="135">
        <f t="shared" si="38"/>
        <v>0</v>
      </c>
      <c r="CO33" s="135">
        <f t="shared" si="38"/>
        <v>0</v>
      </c>
      <c r="CP33" s="135">
        <f t="shared" si="38"/>
        <v>0</v>
      </c>
      <c r="CQ33" s="135">
        <f t="shared" si="38"/>
        <v>0</v>
      </c>
      <c r="CR33" s="135">
        <f t="shared" si="38"/>
        <v>0</v>
      </c>
      <c r="CS33" s="135">
        <f t="shared" si="39"/>
        <v>0</v>
      </c>
      <c r="CT33" s="135">
        <f t="shared" si="39"/>
        <v>0</v>
      </c>
      <c r="CU33" s="135">
        <f t="shared" si="39"/>
        <v>0</v>
      </c>
      <c r="CV33" s="135">
        <f t="shared" si="39"/>
        <v>0</v>
      </c>
      <c r="CW33" s="135">
        <f t="shared" si="39"/>
        <v>0</v>
      </c>
      <c r="CX33" s="135">
        <f t="shared" si="39"/>
        <v>0</v>
      </c>
      <c r="CY33" s="135">
        <f t="shared" si="39"/>
        <v>0</v>
      </c>
      <c r="CZ33" s="135">
        <f t="shared" si="39"/>
        <v>0</v>
      </c>
      <c r="DA33" s="135">
        <f t="shared" si="39"/>
        <v>0</v>
      </c>
      <c r="DB33" s="135">
        <f t="shared" si="39"/>
        <v>0</v>
      </c>
      <c r="DC33" s="135">
        <f t="shared" si="39"/>
        <v>0</v>
      </c>
      <c r="DD33" s="135">
        <f t="shared" si="39"/>
        <v>0</v>
      </c>
      <c r="DE33" s="135">
        <f t="shared" si="39"/>
        <v>0</v>
      </c>
      <c r="DF33" s="135">
        <f t="shared" si="39"/>
        <v>0</v>
      </c>
      <c r="DG33" s="135">
        <f t="shared" si="39"/>
        <v>0</v>
      </c>
      <c r="DH33" s="135">
        <f t="shared" si="39"/>
        <v>0</v>
      </c>
      <c r="DI33" s="135">
        <f t="shared" si="40"/>
        <v>0</v>
      </c>
      <c r="DJ33" s="135">
        <f t="shared" si="40"/>
        <v>0</v>
      </c>
      <c r="DK33" s="135">
        <f t="shared" si="40"/>
        <v>0</v>
      </c>
      <c r="DL33" s="135">
        <f t="shared" si="40"/>
        <v>0</v>
      </c>
      <c r="DM33" s="135">
        <f t="shared" si="40"/>
        <v>0</v>
      </c>
      <c r="DN33" s="135">
        <f t="shared" si="40"/>
        <v>0</v>
      </c>
      <c r="DO33" s="135">
        <f t="shared" si="40"/>
        <v>0</v>
      </c>
      <c r="DP33" s="135">
        <f t="shared" si="40"/>
        <v>0</v>
      </c>
      <c r="DQ33" s="135">
        <f t="shared" si="40"/>
        <v>0</v>
      </c>
      <c r="DR33" s="135">
        <f t="shared" si="40"/>
        <v>0</v>
      </c>
      <c r="DS33" s="135">
        <f t="shared" si="40"/>
        <v>0</v>
      </c>
      <c r="DT33" s="135">
        <f t="shared" si="40"/>
        <v>0</v>
      </c>
      <c r="DU33" s="135">
        <f t="shared" si="40"/>
        <v>0</v>
      </c>
      <c r="DV33" s="136">
        <f t="shared" si="33"/>
        <v>0</v>
      </c>
      <c r="DW33" s="72"/>
      <c r="DX33" s="72"/>
      <c r="EC33" s="138"/>
      <c r="ED33" s="137" t="str">
        <f>AN33&amp;"да"</f>
        <v>За счет платы за технологическое присоединениеда</v>
      </c>
      <c r="EG33" s="137" t="str">
        <f>AN33 &amp; "0"</f>
        <v>За счет платы за технологическое присоединение0</v>
      </c>
      <c r="EV33" s="144"/>
    </row>
    <row r="34" spans="3:152" hidden="1" x14ac:dyDescent="0.25">
      <c r="C34" s="79"/>
      <c r="D34" s="124"/>
      <c r="E34" s="7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8"/>
      <c r="AM34" s="125" t="s">
        <v>196</v>
      </c>
      <c r="AN34" s="118" t="s">
        <v>197</v>
      </c>
      <c r="AO34" s="117"/>
      <c r="AP34" s="117"/>
      <c r="AQ34" s="117"/>
      <c r="AR34" s="117"/>
      <c r="AS34" s="117"/>
      <c r="AT34" s="117"/>
      <c r="AU34" s="117"/>
      <c r="AV34" s="117"/>
      <c r="AW34" s="126">
        <f t="shared" ref="AW34:BP34" si="41">SUM(AW35:AW37)</f>
        <v>0</v>
      </c>
      <c r="AX34" s="126">
        <f t="shared" si="41"/>
        <v>0</v>
      </c>
      <c r="AY34" s="126">
        <f t="shared" si="41"/>
        <v>0</v>
      </c>
      <c r="AZ34" s="126">
        <f t="shared" si="41"/>
        <v>0</v>
      </c>
      <c r="BA34" s="126">
        <f t="shared" si="41"/>
        <v>0</v>
      </c>
      <c r="BB34" s="126">
        <f t="shared" si="41"/>
        <v>0</v>
      </c>
      <c r="BC34" s="126">
        <f t="shared" si="41"/>
        <v>0</v>
      </c>
      <c r="BD34" s="126">
        <f t="shared" si="41"/>
        <v>0</v>
      </c>
      <c r="BE34" s="126">
        <f t="shared" si="41"/>
        <v>0</v>
      </c>
      <c r="BF34" s="126">
        <f t="shared" si="41"/>
        <v>0</v>
      </c>
      <c r="BG34" s="126">
        <f t="shared" si="41"/>
        <v>0</v>
      </c>
      <c r="BH34" s="126">
        <f t="shared" si="41"/>
        <v>0</v>
      </c>
      <c r="BI34" s="126">
        <f t="shared" si="41"/>
        <v>0</v>
      </c>
      <c r="BJ34" s="126">
        <f t="shared" si="41"/>
        <v>0</v>
      </c>
      <c r="BK34" s="126">
        <f t="shared" si="41"/>
        <v>0</v>
      </c>
      <c r="BL34" s="126">
        <f t="shared" si="41"/>
        <v>0</v>
      </c>
      <c r="BM34" s="126">
        <f t="shared" si="41"/>
        <v>0</v>
      </c>
      <c r="BN34" s="126">
        <f t="shared" si="41"/>
        <v>0</v>
      </c>
      <c r="BO34" s="126">
        <f t="shared" si="41"/>
        <v>0</v>
      </c>
      <c r="BP34" s="126">
        <f t="shared" si="41"/>
        <v>0</v>
      </c>
      <c r="BQ34" s="126">
        <f t="shared" ref="BQ34:DU34" si="42">SUM(BQ35:BQ37)</f>
        <v>0</v>
      </c>
      <c r="BR34" s="126">
        <f t="shared" si="42"/>
        <v>0</v>
      </c>
      <c r="BS34" s="126">
        <f t="shared" si="42"/>
        <v>0</v>
      </c>
      <c r="BT34" s="126">
        <f t="shared" si="42"/>
        <v>0</v>
      </c>
      <c r="BU34" s="126">
        <f t="shared" si="42"/>
        <v>0</v>
      </c>
      <c r="BV34" s="126">
        <f t="shared" si="42"/>
        <v>0</v>
      </c>
      <c r="BW34" s="126">
        <f t="shared" si="42"/>
        <v>0</v>
      </c>
      <c r="BX34" s="126">
        <f t="shared" si="42"/>
        <v>0</v>
      </c>
      <c r="BY34" s="126">
        <f t="shared" si="42"/>
        <v>0</v>
      </c>
      <c r="BZ34" s="126">
        <f t="shared" si="42"/>
        <v>0</v>
      </c>
      <c r="CA34" s="126">
        <f t="shared" si="42"/>
        <v>0</v>
      </c>
      <c r="CB34" s="126">
        <f t="shared" si="42"/>
        <v>0</v>
      </c>
      <c r="CC34" s="126">
        <f t="shared" si="42"/>
        <v>0</v>
      </c>
      <c r="CD34" s="126">
        <f t="shared" si="42"/>
        <v>0</v>
      </c>
      <c r="CE34" s="126">
        <f t="shared" si="42"/>
        <v>0</v>
      </c>
      <c r="CF34" s="126">
        <f t="shared" si="42"/>
        <v>0</v>
      </c>
      <c r="CG34" s="126">
        <f t="shared" si="42"/>
        <v>0</v>
      </c>
      <c r="CH34" s="126">
        <f t="shared" si="42"/>
        <v>0</v>
      </c>
      <c r="CI34" s="126">
        <f t="shared" si="42"/>
        <v>0</v>
      </c>
      <c r="CJ34" s="126">
        <f t="shared" si="42"/>
        <v>0</v>
      </c>
      <c r="CK34" s="126">
        <f t="shared" si="42"/>
        <v>0</v>
      </c>
      <c r="CL34" s="126">
        <f t="shared" si="42"/>
        <v>0</v>
      </c>
      <c r="CM34" s="126">
        <f t="shared" si="42"/>
        <v>0</v>
      </c>
      <c r="CN34" s="126">
        <f t="shared" si="42"/>
        <v>0</v>
      </c>
      <c r="CO34" s="126">
        <f t="shared" si="42"/>
        <v>0</v>
      </c>
      <c r="CP34" s="126">
        <f t="shared" si="42"/>
        <v>0</v>
      </c>
      <c r="CQ34" s="126">
        <f t="shared" si="42"/>
        <v>0</v>
      </c>
      <c r="CR34" s="126">
        <f t="shared" si="42"/>
        <v>0</v>
      </c>
      <c r="CS34" s="126">
        <f t="shared" si="42"/>
        <v>0</v>
      </c>
      <c r="CT34" s="126">
        <f t="shared" si="42"/>
        <v>0</v>
      </c>
      <c r="CU34" s="126">
        <f t="shared" si="42"/>
        <v>0</v>
      </c>
      <c r="CV34" s="126">
        <f t="shared" si="42"/>
        <v>0</v>
      </c>
      <c r="CW34" s="126">
        <f t="shared" si="42"/>
        <v>0</v>
      </c>
      <c r="CX34" s="126">
        <f t="shared" si="42"/>
        <v>0</v>
      </c>
      <c r="CY34" s="126">
        <f t="shared" si="42"/>
        <v>0</v>
      </c>
      <c r="CZ34" s="126">
        <f t="shared" si="42"/>
        <v>0</v>
      </c>
      <c r="DA34" s="126">
        <f t="shared" si="42"/>
        <v>0</v>
      </c>
      <c r="DB34" s="126">
        <f t="shared" si="42"/>
        <v>0</v>
      </c>
      <c r="DC34" s="126">
        <f t="shared" si="42"/>
        <v>0</v>
      </c>
      <c r="DD34" s="126">
        <f t="shared" si="42"/>
        <v>0</v>
      </c>
      <c r="DE34" s="126">
        <f t="shared" si="42"/>
        <v>0</v>
      </c>
      <c r="DF34" s="126">
        <f t="shared" si="42"/>
        <v>0</v>
      </c>
      <c r="DG34" s="126">
        <f t="shared" si="42"/>
        <v>0</v>
      </c>
      <c r="DH34" s="126">
        <f t="shared" si="42"/>
        <v>0</v>
      </c>
      <c r="DI34" s="126">
        <f t="shared" si="42"/>
        <v>0</v>
      </c>
      <c r="DJ34" s="126">
        <f t="shared" si="42"/>
        <v>0</v>
      </c>
      <c r="DK34" s="126">
        <f t="shared" si="42"/>
        <v>0</v>
      </c>
      <c r="DL34" s="126">
        <f t="shared" si="42"/>
        <v>0</v>
      </c>
      <c r="DM34" s="126">
        <f t="shared" si="42"/>
        <v>0</v>
      </c>
      <c r="DN34" s="126">
        <f t="shared" si="42"/>
        <v>0</v>
      </c>
      <c r="DO34" s="126">
        <f t="shared" si="42"/>
        <v>0</v>
      </c>
      <c r="DP34" s="126">
        <f t="shared" si="42"/>
        <v>0</v>
      </c>
      <c r="DQ34" s="126">
        <f t="shared" si="42"/>
        <v>0</v>
      </c>
      <c r="DR34" s="126">
        <f t="shared" si="42"/>
        <v>0</v>
      </c>
      <c r="DS34" s="126">
        <f t="shared" si="42"/>
        <v>0</v>
      </c>
      <c r="DT34" s="126">
        <f t="shared" si="42"/>
        <v>0</v>
      </c>
      <c r="DU34" s="126">
        <f t="shared" si="42"/>
        <v>0</v>
      </c>
      <c r="DV34" s="120">
        <f t="shared" si="33"/>
        <v>0</v>
      </c>
      <c r="DW34" s="72"/>
      <c r="DX34" s="72"/>
      <c r="EC34" s="138"/>
      <c r="ED34" s="137"/>
      <c r="EG34" s="138"/>
      <c r="EV34" s="144"/>
    </row>
    <row r="35" spans="3:152" ht="15" hidden="1" x14ac:dyDescent="0.25">
      <c r="C35" s="79"/>
      <c r="D35" s="128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116"/>
      <c r="AM35" s="132" t="s">
        <v>198</v>
      </c>
      <c r="AN35" s="139" t="s">
        <v>199</v>
      </c>
      <c r="AO35" s="140"/>
      <c r="AP35" s="140"/>
      <c r="AQ35" s="140"/>
      <c r="AR35" s="140"/>
      <c r="AS35" s="140"/>
      <c r="AT35" s="140"/>
      <c r="AU35" s="140"/>
      <c r="AV35" s="140"/>
      <c r="AW35" s="135">
        <f t="shared" ref="AW35:BL37" si="43">SUMIF($ED$49:$ED$126,$ED35,AW$49:AW$126)</f>
        <v>0</v>
      </c>
      <c r="AX35" s="135">
        <f t="shared" si="43"/>
        <v>0</v>
      </c>
      <c r="AY35" s="135">
        <f t="shared" si="43"/>
        <v>0</v>
      </c>
      <c r="AZ35" s="135">
        <f t="shared" si="43"/>
        <v>0</v>
      </c>
      <c r="BA35" s="135">
        <f t="shared" si="43"/>
        <v>0</v>
      </c>
      <c r="BB35" s="135">
        <f t="shared" si="43"/>
        <v>0</v>
      </c>
      <c r="BC35" s="135">
        <f t="shared" si="43"/>
        <v>0</v>
      </c>
      <c r="BD35" s="135">
        <f t="shared" si="43"/>
        <v>0</v>
      </c>
      <c r="BE35" s="135">
        <f t="shared" si="43"/>
        <v>0</v>
      </c>
      <c r="BF35" s="135">
        <f t="shared" si="43"/>
        <v>0</v>
      </c>
      <c r="BG35" s="135">
        <f t="shared" si="43"/>
        <v>0</v>
      </c>
      <c r="BH35" s="135">
        <f t="shared" si="43"/>
        <v>0</v>
      </c>
      <c r="BI35" s="135">
        <f t="shared" si="43"/>
        <v>0</v>
      </c>
      <c r="BJ35" s="135">
        <f t="shared" si="43"/>
        <v>0</v>
      </c>
      <c r="BK35" s="135">
        <f t="shared" si="43"/>
        <v>0</v>
      </c>
      <c r="BL35" s="135">
        <f t="shared" si="43"/>
        <v>0</v>
      </c>
      <c r="BM35" s="135">
        <f t="shared" ref="BM35:CB37" si="44">SUMIF($ED$49:$ED$126,$ED35,BM$49:BM$126)</f>
        <v>0</v>
      </c>
      <c r="BN35" s="135">
        <f t="shared" si="44"/>
        <v>0</v>
      </c>
      <c r="BO35" s="135">
        <f t="shared" si="44"/>
        <v>0</v>
      </c>
      <c r="BP35" s="135">
        <f t="shared" si="44"/>
        <v>0</v>
      </c>
      <c r="BQ35" s="135">
        <f t="shared" si="44"/>
        <v>0</v>
      </c>
      <c r="BR35" s="135">
        <f t="shared" si="44"/>
        <v>0</v>
      </c>
      <c r="BS35" s="135">
        <f t="shared" si="44"/>
        <v>0</v>
      </c>
      <c r="BT35" s="135">
        <f t="shared" si="44"/>
        <v>0</v>
      </c>
      <c r="BU35" s="135">
        <f t="shared" si="44"/>
        <v>0</v>
      </c>
      <c r="BV35" s="135">
        <f t="shared" si="44"/>
        <v>0</v>
      </c>
      <c r="BW35" s="135">
        <f t="shared" si="44"/>
        <v>0</v>
      </c>
      <c r="BX35" s="135">
        <f t="shared" si="44"/>
        <v>0</v>
      </c>
      <c r="BY35" s="135">
        <f t="shared" si="44"/>
        <v>0</v>
      </c>
      <c r="BZ35" s="135">
        <f t="shared" si="44"/>
        <v>0</v>
      </c>
      <c r="CA35" s="135">
        <f t="shared" si="44"/>
        <v>0</v>
      </c>
      <c r="CB35" s="135">
        <f t="shared" si="44"/>
        <v>0</v>
      </c>
      <c r="CC35" s="135">
        <f t="shared" ref="CC35:CR37" si="45">SUMIF($ED$49:$ED$126,$ED35,CC$49:CC$126)</f>
        <v>0</v>
      </c>
      <c r="CD35" s="135">
        <f t="shared" si="45"/>
        <v>0</v>
      </c>
      <c r="CE35" s="135">
        <f t="shared" si="45"/>
        <v>0</v>
      </c>
      <c r="CF35" s="135">
        <f t="shared" si="45"/>
        <v>0</v>
      </c>
      <c r="CG35" s="135">
        <f t="shared" si="45"/>
        <v>0</v>
      </c>
      <c r="CH35" s="135">
        <f t="shared" si="45"/>
        <v>0</v>
      </c>
      <c r="CI35" s="135">
        <f t="shared" si="45"/>
        <v>0</v>
      </c>
      <c r="CJ35" s="135">
        <f t="shared" si="45"/>
        <v>0</v>
      </c>
      <c r="CK35" s="135">
        <f t="shared" si="45"/>
        <v>0</v>
      </c>
      <c r="CL35" s="135">
        <f t="shared" si="45"/>
        <v>0</v>
      </c>
      <c r="CM35" s="135">
        <f t="shared" si="45"/>
        <v>0</v>
      </c>
      <c r="CN35" s="135">
        <f t="shared" si="45"/>
        <v>0</v>
      </c>
      <c r="CO35" s="135">
        <f t="shared" si="45"/>
        <v>0</v>
      </c>
      <c r="CP35" s="135">
        <f t="shared" si="45"/>
        <v>0</v>
      </c>
      <c r="CQ35" s="135">
        <f t="shared" si="45"/>
        <v>0</v>
      </c>
      <c r="CR35" s="135">
        <f t="shared" si="45"/>
        <v>0</v>
      </c>
      <c r="CS35" s="135">
        <f t="shared" ref="CS35:DH37" si="46">SUMIF($ED$49:$ED$126,$ED35,CS$49:CS$126)</f>
        <v>0</v>
      </c>
      <c r="CT35" s="135">
        <f t="shared" si="46"/>
        <v>0</v>
      </c>
      <c r="CU35" s="135">
        <f t="shared" si="46"/>
        <v>0</v>
      </c>
      <c r="CV35" s="135">
        <f t="shared" si="46"/>
        <v>0</v>
      </c>
      <c r="CW35" s="135">
        <f t="shared" si="46"/>
        <v>0</v>
      </c>
      <c r="CX35" s="135">
        <f t="shared" si="46"/>
        <v>0</v>
      </c>
      <c r="CY35" s="135">
        <f t="shared" si="46"/>
        <v>0</v>
      </c>
      <c r="CZ35" s="135">
        <f t="shared" si="46"/>
        <v>0</v>
      </c>
      <c r="DA35" s="135">
        <f t="shared" si="46"/>
        <v>0</v>
      </c>
      <c r="DB35" s="135">
        <f t="shared" si="46"/>
        <v>0</v>
      </c>
      <c r="DC35" s="135">
        <f t="shared" si="46"/>
        <v>0</v>
      </c>
      <c r="DD35" s="135">
        <f t="shared" si="46"/>
        <v>0</v>
      </c>
      <c r="DE35" s="135">
        <f t="shared" si="46"/>
        <v>0</v>
      </c>
      <c r="DF35" s="135">
        <f t="shared" si="46"/>
        <v>0</v>
      </c>
      <c r="DG35" s="135">
        <f t="shared" si="46"/>
        <v>0</v>
      </c>
      <c r="DH35" s="135">
        <f t="shared" si="46"/>
        <v>0</v>
      </c>
      <c r="DI35" s="135">
        <f t="shared" ref="DI35:DU37" si="47">SUMIF($ED$49:$ED$126,$ED35,DI$49:DI$126)</f>
        <v>0</v>
      </c>
      <c r="DJ35" s="135">
        <f t="shared" si="47"/>
        <v>0</v>
      </c>
      <c r="DK35" s="135">
        <f t="shared" si="47"/>
        <v>0</v>
      </c>
      <c r="DL35" s="135">
        <f t="shared" si="47"/>
        <v>0</v>
      </c>
      <c r="DM35" s="135">
        <f t="shared" si="47"/>
        <v>0</v>
      </c>
      <c r="DN35" s="135">
        <f t="shared" si="47"/>
        <v>0</v>
      </c>
      <c r="DO35" s="135">
        <f t="shared" si="47"/>
        <v>0</v>
      </c>
      <c r="DP35" s="135">
        <f t="shared" si="47"/>
        <v>0</v>
      </c>
      <c r="DQ35" s="135">
        <f t="shared" si="47"/>
        <v>0</v>
      </c>
      <c r="DR35" s="135">
        <f t="shared" si="47"/>
        <v>0</v>
      </c>
      <c r="DS35" s="135">
        <f t="shared" si="47"/>
        <v>0</v>
      </c>
      <c r="DT35" s="135">
        <f t="shared" si="47"/>
        <v>0</v>
      </c>
      <c r="DU35" s="135">
        <f t="shared" si="47"/>
        <v>0</v>
      </c>
      <c r="DV35" s="136">
        <f t="shared" si="33"/>
        <v>0</v>
      </c>
      <c r="DW35" s="72"/>
      <c r="DX35" s="72"/>
      <c r="EC35" s="138"/>
      <c r="ED35" s="137" t="str">
        <f>AN35&amp;"да"</f>
        <v>Кредитыда</v>
      </c>
      <c r="EG35" s="137" t="str">
        <f>AN35 &amp; "0"</f>
        <v>Кредиты0</v>
      </c>
      <c r="EV35" s="144"/>
    </row>
    <row r="36" spans="3:152" ht="15" hidden="1" x14ac:dyDescent="0.25">
      <c r="C36" s="79"/>
      <c r="D36" s="128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116"/>
      <c r="AM36" s="132" t="s">
        <v>200</v>
      </c>
      <c r="AN36" s="139" t="s">
        <v>201</v>
      </c>
      <c r="AO36" s="140"/>
      <c r="AP36" s="140"/>
      <c r="AQ36" s="140"/>
      <c r="AR36" s="140"/>
      <c r="AS36" s="140"/>
      <c r="AT36" s="140"/>
      <c r="AU36" s="140"/>
      <c r="AV36" s="140"/>
      <c r="AW36" s="135">
        <f t="shared" si="43"/>
        <v>0</v>
      </c>
      <c r="AX36" s="135">
        <f t="shared" si="43"/>
        <v>0</v>
      </c>
      <c r="AY36" s="135">
        <f t="shared" si="43"/>
        <v>0</v>
      </c>
      <c r="AZ36" s="135">
        <f t="shared" si="43"/>
        <v>0</v>
      </c>
      <c r="BA36" s="135">
        <f t="shared" si="43"/>
        <v>0</v>
      </c>
      <c r="BB36" s="135">
        <f t="shared" si="43"/>
        <v>0</v>
      </c>
      <c r="BC36" s="135">
        <f t="shared" si="43"/>
        <v>0</v>
      </c>
      <c r="BD36" s="135">
        <f t="shared" si="43"/>
        <v>0</v>
      </c>
      <c r="BE36" s="135">
        <f t="shared" si="43"/>
        <v>0</v>
      </c>
      <c r="BF36" s="135">
        <f t="shared" si="43"/>
        <v>0</v>
      </c>
      <c r="BG36" s="135">
        <f t="shared" si="43"/>
        <v>0</v>
      </c>
      <c r="BH36" s="135">
        <f t="shared" si="43"/>
        <v>0</v>
      </c>
      <c r="BI36" s="135">
        <f t="shared" si="43"/>
        <v>0</v>
      </c>
      <c r="BJ36" s="135">
        <f t="shared" si="43"/>
        <v>0</v>
      </c>
      <c r="BK36" s="135">
        <f t="shared" si="43"/>
        <v>0</v>
      </c>
      <c r="BL36" s="135">
        <f t="shared" si="43"/>
        <v>0</v>
      </c>
      <c r="BM36" s="135">
        <f t="shared" si="44"/>
        <v>0</v>
      </c>
      <c r="BN36" s="135">
        <f t="shared" si="44"/>
        <v>0</v>
      </c>
      <c r="BO36" s="135">
        <f t="shared" si="44"/>
        <v>0</v>
      </c>
      <c r="BP36" s="135">
        <f t="shared" si="44"/>
        <v>0</v>
      </c>
      <c r="BQ36" s="135">
        <f t="shared" si="44"/>
        <v>0</v>
      </c>
      <c r="BR36" s="135">
        <f t="shared" si="44"/>
        <v>0</v>
      </c>
      <c r="BS36" s="135">
        <f t="shared" si="44"/>
        <v>0</v>
      </c>
      <c r="BT36" s="135">
        <f t="shared" si="44"/>
        <v>0</v>
      </c>
      <c r="BU36" s="135">
        <f t="shared" si="44"/>
        <v>0</v>
      </c>
      <c r="BV36" s="135">
        <f t="shared" si="44"/>
        <v>0</v>
      </c>
      <c r="BW36" s="135">
        <f t="shared" si="44"/>
        <v>0</v>
      </c>
      <c r="BX36" s="135">
        <f t="shared" si="44"/>
        <v>0</v>
      </c>
      <c r="BY36" s="135">
        <f t="shared" si="44"/>
        <v>0</v>
      </c>
      <c r="BZ36" s="135">
        <f t="shared" si="44"/>
        <v>0</v>
      </c>
      <c r="CA36" s="135">
        <f t="shared" si="44"/>
        <v>0</v>
      </c>
      <c r="CB36" s="135">
        <f t="shared" si="44"/>
        <v>0</v>
      </c>
      <c r="CC36" s="135">
        <f t="shared" si="45"/>
        <v>0</v>
      </c>
      <c r="CD36" s="135">
        <f t="shared" si="45"/>
        <v>0</v>
      </c>
      <c r="CE36" s="135">
        <f t="shared" si="45"/>
        <v>0</v>
      </c>
      <c r="CF36" s="135">
        <f t="shared" si="45"/>
        <v>0</v>
      </c>
      <c r="CG36" s="135">
        <f t="shared" si="45"/>
        <v>0</v>
      </c>
      <c r="CH36" s="135">
        <f t="shared" si="45"/>
        <v>0</v>
      </c>
      <c r="CI36" s="135">
        <f t="shared" si="45"/>
        <v>0</v>
      </c>
      <c r="CJ36" s="135">
        <f t="shared" si="45"/>
        <v>0</v>
      </c>
      <c r="CK36" s="135">
        <f t="shared" si="45"/>
        <v>0</v>
      </c>
      <c r="CL36" s="135">
        <f t="shared" si="45"/>
        <v>0</v>
      </c>
      <c r="CM36" s="135">
        <f t="shared" si="45"/>
        <v>0</v>
      </c>
      <c r="CN36" s="135">
        <f t="shared" si="45"/>
        <v>0</v>
      </c>
      <c r="CO36" s="135">
        <f t="shared" si="45"/>
        <v>0</v>
      </c>
      <c r="CP36" s="135">
        <f t="shared" si="45"/>
        <v>0</v>
      </c>
      <c r="CQ36" s="135">
        <f t="shared" si="45"/>
        <v>0</v>
      </c>
      <c r="CR36" s="135">
        <f t="shared" si="45"/>
        <v>0</v>
      </c>
      <c r="CS36" s="135">
        <f t="shared" si="46"/>
        <v>0</v>
      </c>
      <c r="CT36" s="135">
        <f t="shared" si="46"/>
        <v>0</v>
      </c>
      <c r="CU36" s="135">
        <f t="shared" si="46"/>
        <v>0</v>
      </c>
      <c r="CV36" s="135">
        <f t="shared" si="46"/>
        <v>0</v>
      </c>
      <c r="CW36" s="135">
        <f t="shared" si="46"/>
        <v>0</v>
      </c>
      <c r="CX36" s="135">
        <f t="shared" si="46"/>
        <v>0</v>
      </c>
      <c r="CY36" s="135">
        <f t="shared" si="46"/>
        <v>0</v>
      </c>
      <c r="CZ36" s="135">
        <f t="shared" si="46"/>
        <v>0</v>
      </c>
      <c r="DA36" s="135">
        <f t="shared" si="46"/>
        <v>0</v>
      </c>
      <c r="DB36" s="135">
        <f t="shared" si="46"/>
        <v>0</v>
      </c>
      <c r="DC36" s="135">
        <f t="shared" si="46"/>
        <v>0</v>
      </c>
      <c r="DD36" s="135">
        <f t="shared" si="46"/>
        <v>0</v>
      </c>
      <c r="DE36" s="135">
        <f t="shared" si="46"/>
        <v>0</v>
      </c>
      <c r="DF36" s="135">
        <f t="shared" si="46"/>
        <v>0</v>
      </c>
      <c r="DG36" s="135">
        <f t="shared" si="46"/>
        <v>0</v>
      </c>
      <c r="DH36" s="135">
        <f t="shared" si="46"/>
        <v>0</v>
      </c>
      <c r="DI36" s="135">
        <f t="shared" si="47"/>
        <v>0</v>
      </c>
      <c r="DJ36" s="135">
        <f t="shared" si="47"/>
        <v>0</v>
      </c>
      <c r="DK36" s="135">
        <f t="shared" si="47"/>
        <v>0</v>
      </c>
      <c r="DL36" s="135">
        <f t="shared" si="47"/>
        <v>0</v>
      </c>
      <c r="DM36" s="135">
        <f t="shared" si="47"/>
        <v>0</v>
      </c>
      <c r="DN36" s="135">
        <f t="shared" si="47"/>
        <v>0</v>
      </c>
      <c r="DO36" s="135">
        <f t="shared" si="47"/>
        <v>0</v>
      </c>
      <c r="DP36" s="135">
        <f t="shared" si="47"/>
        <v>0</v>
      </c>
      <c r="DQ36" s="135">
        <f t="shared" si="47"/>
        <v>0</v>
      </c>
      <c r="DR36" s="135">
        <f t="shared" si="47"/>
        <v>0</v>
      </c>
      <c r="DS36" s="135">
        <f t="shared" si="47"/>
        <v>0</v>
      </c>
      <c r="DT36" s="135">
        <f t="shared" si="47"/>
        <v>0</v>
      </c>
      <c r="DU36" s="135">
        <f t="shared" si="47"/>
        <v>0</v>
      </c>
      <c r="DV36" s="136">
        <f t="shared" si="33"/>
        <v>0</v>
      </c>
      <c r="DW36" s="72"/>
      <c r="DX36" s="72"/>
      <c r="EC36" s="138"/>
      <c r="ED36" s="137" t="str">
        <f>AN36&amp;"да"</f>
        <v>Займыда</v>
      </c>
      <c r="EG36" s="137" t="str">
        <f>AN36 &amp; "0"</f>
        <v>Займы0</v>
      </c>
      <c r="EV36" s="144"/>
    </row>
    <row r="37" spans="3:152" ht="11.25" hidden="1" customHeight="1" x14ac:dyDescent="0.25">
      <c r="C37" s="79"/>
      <c r="D37" s="128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116"/>
      <c r="AM37" s="132" t="s">
        <v>202</v>
      </c>
      <c r="AN37" s="139" t="s">
        <v>203</v>
      </c>
      <c r="AO37" s="140"/>
      <c r="AP37" s="140"/>
      <c r="AQ37" s="140"/>
      <c r="AR37" s="140"/>
      <c r="AS37" s="140"/>
      <c r="AT37" s="140"/>
      <c r="AU37" s="140"/>
      <c r="AV37" s="140"/>
      <c r="AW37" s="135">
        <f t="shared" si="43"/>
        <v>0</v>
      </c>
      <c r="AX37" s="135">
        <f t="shared" si="43"/>
        <v>0</v>
      </c>
      <c r="AY37" s="135">
        <f t="shared" si="43"/>
        <v>0</v>
      </c>
      <c r="AZ37" s="135">
        <f t="shared" si="43"/>
        <v>0</v>
      </c>
      <c r="BA37" s="135">
        <f t="shared" si="43"/>
        <v>0</v>
      </c>
      <c r="BB37" s="135">
        <f t="shared" si="43"/>
        <v>0</v>
      </c>
      <c r="BC37" s="135">
        <f t="shared" si="43"/>
        <v>0</v>
      </c>
      <c r="BD37" s="135">
        <f t="shared" si="43"/>
        <v>0</v>
      </c>
      <c r="BE37" s="135">
        <f t="shared" si="43"/>
        <v>0</v>
      </c>
      <c r="BF37" s="135">
        <f t="shared" si="43"/>
        <v>0</v>
      </c>
      <c r="BG37" s="135">
        <f t="shared" si="43"/>
        <v>0</v>
      </c>
      <c r="BH37" s="135">
        <f t="shared" si="43"/>
        <v>0</v>
      </c>
      <c r="BI37" s="135">
        <f t="shared" si="43"/>
        <v>0</v>
      </c>
      <c r="BJ37" s="135">
        <f t="shared" si="43"/>
        <v>0</v>
      </c>
      <c r="BK37" s="135">
        <f t="shared" si="43"/>
        <v>0</v>
      </c>
      <c r="BL37" s="135">
        <f t="shared" si="43"/>
        <v>0</v>
      </c>
      <c r="BM37" s="135">
        <f t="shared" si="44"/>
        <v>0</v>
      </c>
      <c r="BN37" s="135">
        <f t="shared" si="44"/>
        <v>0</v>
      </c>
      <c r="BO37" s="135">
        <f t="shared" si="44"/>
        <v>0</v>
      </c>
      <c r="BP37" s="135">
        <f t="shared" si="44"/>
        <v>0</v>
      </c>
      <c r="BQ37" s="135">
        <f t="shared" si="44"/>
        <v>0</v>
      </c>
      <c r="BR37" s="135">
        <f t="shared" si="44"/>
        <v>0</v>
      </c>
      <c r="BS37" s="135">
        <f t="shared" si="44"/>
        <v>0</v>
      </c>
      <c r="BT37" s="135">
        <f t="shared" si="44"/>
        <v>0</v>
      </c>
      <c r="BU37" s="135">
        <f t="shared" si="44"/>
        <v>0</v>
      </c>
      <c r="BV37" s="135">
        <f t="shared" si="44"/>
        <v>0</v>
      </c>
      <c r="BW37" s="135">
        <f t="shared" si="44"/>
        <v>0</v>
      </c>
      <c r="BX37" s="135">
        <f t="shared" si="44"/>
        <v>0</v>
      </c>
      <c r="BY37" s="135">
        <f t="shared" si="44"/>
        <v>0</v>
      </c>
      <c r="BZ37" s="135">
        <f t="shared" si="44"/>
        <v>0</v>
      </c>
      <c r="CA37" s="135">
        <f t="shared" si="44"/>
        <v>0</v>
      </c>
      <c r="CB37" s="135">
        <f t="shared" si="44"/>
        <v>0</v>
      </c>
      <c r="CC37" s="135">
        <f t="shared" si="45"/>
        <v>0</v>
      </c>
      <c r="CD37" s="135">
        <f t="shared" si="45"/>
        <v>0</v>
      </c>
      <c r="CE37" s="135">
        <f t="shared" si="45"/>
        <v>0</v>
      </c>
      <c r="CF37" s="135">
        <f t="shared" si="45"/>
        <v>0</v>
      </c>
      <c r="CG37" s="135">
        <f t="shared" si="45"/>
        <v>0</v>
      </c>
      <c r="CH37" s="135">
        <f t="shared" si="45"/>
        <v>0</v>
      </c>
      <c r="CI37" s="135">
        <f t="shared" si="45"/>
        <v>0</v>
      </c>
      <c r="CJ37" s="135">
        <f t="shared" si="45"/>
        <v>0</v>
      </c>
      <c r="CK37" s="135">
        <f t="shared" si="45"/>
        <v>0</v>
      </c>
      <c r="CL37" s="135">
        <f t="shared" si="45"/>
        <v>0</v>
      </c>
      <c r="CM37" s="135">
        <f t="shared" si="45"/>
        <v>0</v>
      </c>
      <c r="CN37" s="135">
        <f t="shared" si="45"/>
        <v>0</v>
      </c>
      <c r="CO37" s="135">
        <f t="shared" si="45"/>
        <v>0</v>
      </c>
      <c r="CP37" s="135">
        <f t="shared" si="45"/>
        <v>0</v>
      </c>
      <c r="CQ37" s="135">
        <f t="shared" si="45"/>
        <v>0</v>
      </c>
      <c r="CR37" s="135">
        <f t="shared" si="45"/>
        <v>0</v>
      </c>
      <c r="CS37" s="135">
        <f t="shared" si="46"/>
        <v>0</v>
      </c>
      <c r="CT37" s="135">
        <f t="shared" si="46"/>
        <v>0</v>
      </c>
      <c r="CU37" s="135">
        <f t="shared" si="46"/>
        <v>0</v>
      </c>
      <c r="CV37" s="135">
        <f t="shared" si="46"/>
        <v>0</v>
      </c>
      <c r="CW37" s="135">
        <f t="shared" si="46"/>
        <v>0</v>
      </c>
      <c r="CX37" s="135">
        <f t="shared" si="46"/>
        <v>0</v>
      </c>
      <c r="CY37" s="135">
        <f t="shared" si="46"/>
        <v>0</v>
      </c>
      <c r="CZ37" s="135">
        <f t="shared" si="46"/>
        <v>0</v>
      </c>
      <c r="DA37" s="135">
        <f t="shared" si="46"/>
        <v>0</v>
      </c>
      <c r="DB37" s="135">
        <f t="shared" si="46"/>
        <v>0</v>
      </c>
      <c r="DC37" s="135">
        <f t="shared" si="46"/>
        <v>0</v>
      </c>
      <c r="DD37" s="135">
        <f t="shared" si="46"/>
        <v>0</v>
      </c>
      <c r="DE37" s="135">
        <f t="shared" si="46"/>
        <v>0</v>
      </c>
      <c r="DF37" s="135">
        <f t="shared" si="46"/>
        <v>0</v>
      </c>
      <c r="DG37" s="135">
        <f t="shared" si="46"/>
        <v>0</v>
      </c>
      <c r="DH37" s="135">
        <f t="shared" si="46"/>
        <v>0</v>
      </c>
      <c r="DI37" s="135">
        <f t="shared" si="47"/>
        <v>0</v>
      </c>
      <c r="DJ37" s="135">
        <f t="shared" si="47"/>
        <v>0</v>
      </c>
      <c r="DK37" s="135">
        <f t="shared" si="47"/>
        <v>0</v>
      </c>
      <c r="DL37" s="135">
        <f t="shared" si="47"/>
        <v>0</v>
      </c>
      <c r="DM37" s="135">
        <f t="shared" si="47"/>
        <v>0</v>
      </c>
      <c r="DN37" s="135">
        <f t="shared" si="47"/>
        <v>0</v>
      </c>
      <c r="DO37" s="135">
        <f t="shared" si="47"/>
        <v>0</v>
      </c>
      <c r="DP37" s="135">
        <f t="shared" si="47"/>
        <v>0</v>
      </c>
      <c r="DQ37" s="135">
        <f t="shared" si="47"/>
        <v>0</v>
      </c>
      <c r="DR37" s="135">
        <f t="shared" si="47"/>
        <v>0</v>
      </c>
      <c r="DS37" s="135">
        <f t="shared" si="47"/>
        <v>0</v>
      </c>
      <c r="DT37" s="135">
        <f t="shared" si="47"/>
        <v>0</v>
      </c>
      <c r="DU37" s="135">
        <f t="shared" si="47"/>
        <v>0</v>
      </c>
      <c r="DV37" s="136">
        <f t="shared" si="33"/>
        <v>0</v>
      </c>
      <c r="DW37" s="72"/>
      <c r="EC37" s="138"/>
      <c r="ED37" s="137" t="str">
        <f>AN37&amp;"да"</f>
        <v>Прочие привлеченные средствада</v>
      </c>
      <c r="EG37" s="137" t="str">
        <f>AN37 &amp; "0"</f>
        <v>Прочие привлеченные средства0</v>
      </c>
      <c r="EV37" s="144"/>
    </row>
    <row r="38" spans="3:152" hidden="1" x14ac:dyDescent="0.25">
      <c r="C38" s="79"/>
      <c r="D38" s="124"/>
      <c r="E38" s="7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8"/>
      <c r="AM38" s="125" t="s">
        <v>204</v>
      </c>
      <c r="AN38" s="118" t="s">
        <v>205</v>
      </c>
      <c r="AO38" s="117"/>
      <c r="AP38" s="117"/>
      <c r="AQ38" s="117"/>
      <c r="AR38" s="117"/>
      <c r="AS38" s="117"/>
      <c r="AT38" s="117"/>
      <c r="AU38" s="117"/>
      <c r="AV38" s="117"/>
      <c r="AW38" s="126">
        <f t="shared" ref="AW38:BP38" si="48">SUM(AW39:AW41)</f>
        <v>0</v>
      </c>
      <c r="AX38" s="126">
        <f t="shared" si="48"/>
        <v>0</v>
      </c>
      <c r="AY38" s="126">
        <f t="shared" si="48"/>
        <v>0</v>
      </c>
      <c r="AZ38" s="126">
        <f t="shared" si="48"/>
        <v>0</v>
      </c>
      <c r="BA38" s="126">
        <f t="shared" si="48"/>
        <v>0</v>
      </c>
      <c r="BB38" s="126">
        <f t="shared" si="48"/>
        <v>0</v>
      </c>
      <c r="BC38" s="126">
        <f t="shared" si="48"/>
        <v>0</v>
      </c>
      <c r="BD38" s="126">
        <f t="shared" si="48"/>
        <v>0</v>
      </c>
      <c r="BE38" s="126">
        <f t="shared" si="48"/>
        <v>0</v>
      </c>
      <c r="BF38" s="126">
        <f t="shared" si="48"/>
        <v>0</v>
      </c>
      <c r="BG38" s="126">
        <f t="shared" si="48"/>
        <v>0</v>
      </c>
      <c r="BH38" s="126">
        <f t="shared" si="48"/>
        <v>0</v>
      </c>
      <c r="BI38" s="126">
        <f t="shared" si="48"/>
        <v>0</v>
      </c>
      <c r="BJ38" s="126">
        <f t="shared" si="48"/>
        <v>0</v>
      </c>
      <c r="BK38" s="126">
        <f t="shared" si="48"/>
        <v>0</v>
      </c>
      <c r="BL38" s="126">
        <f t="shared" si="48"/>
        <v>0</v>
      </c>
      <c r="BM38" s="126">
        <f t="shared" si="48"/>
        <v>0</v>
      </c>
      <c r="BN38" s="126">
        <f t="shared" si="48"/>
        <v>0</v>
      </c>
      <c r="BO38" s="126">
        <f t="shared" si="48"/>
        <v>0</v>
      </c>
      <c r="BP38" s="126">
        <f t="shared" si="48"/>
        <v>0</v>
      </c>
      <c r="BQ38" s="126">
        <f t="shared" ref="BQ38:DU38" si="49">SUM(BQ39:BQ41)</f>
        <v>0</v>
      </c>
      <c r="BR38" s="126">
        <f t="shared" si="49"/>
        <v>0</v>
      </c>
      <c r="BS38" s="126">
        <f t="shared" si="49"/>
        <v>0</v>
      </c>
      <c r="BT38" s="126">
        <f t="shared" si="49"/>
        <v>0</v>
      </c>
      <c r="BU38" s="126">
        <f t="shared" si="49"/>
        <v>0</v>
      </c>
      <c r="BV38" s="126">
        <f t="shared" si="49"/>
        <v>0</v>
      </c>
      <c r="BW38" s="126">
        <f t="shared" si="49"/>
        <v>0</v>
      </c>
      <c r="BX38" s="126">
        <f t="shared" si="49"/>
        <v>0</v>
      </c>
      <c r="BY38" s="126">
        <f t="shared" si="49"/>
        <v>0</v>
      </c>
      <c r="BZ38" s="126">
        <f t="shared" si="49"/>
        <v>0</v>
      </c>
      <c r="CA38" s="126">
        <f t="shared" si="49"/>
        <v>0</v>
      </c>
      <c r="CB38" s="126">
        <f t="shared" si="49"/>
        <v>0</v>
      </c>
      <c r="CC38" s="126">
        <f t="shared" si="49"/>
        <v>0</v>
      </c>
      <c r="CD38" s="126">
        <f t="shared" si="49"/>
        <v>0</v>
      </c>
      <c r="CE38" s="126">
        <f t="shared" si="49"/>
        <v>0</v>
      </c>
      <c r="CF38" s="126">
        <f t="shared" si="49"/>
        <v>0</v>
      </c>
      <c r="CG38" s="126">
        <f t="shared" si="49"/>
        <v>0</v>
      </c>
      <c r="CH38" s="126">
        <f t="shared" si="49"/>
        <v>0</v>
      </c>
      <c r="CI38" s="126">
        <f t="shared" si="49"/>
        <v>0</v>
      </c>
      <c r="CJ38" s="126">
        <f t="shared" si="49"/>
        <v>0</v>
      </c>
      <c r="CK38" s="126">
        <f t="shared" si="49"/>
        <v>0</v>
      </c>
      <c r="CL38" s="126">
        <f t="shared" si="49"/>
        <v>0</v>
      </c>
      <c r="CM38" s="126">
        <f t="shared" si="49"/>
        <v>0</v>
      </c>
      <c r="CN38" s="126">
        <f t="shared" si="49"/>
        <v>0</v>
      </c>
      <c r="CO38" s="126">
        <f t="shared" si="49"/>
        <v>0</v>
      </c>
      <c r="CP38" s="126">
        <f t="shared" si="49"/>
        <v>0</v>
      </c>
      <c r="CQ38" s="126">
        <f t="shared" si="49"/>
        <v>0</v>
      </c>
      <c r="CR38" s="126">
        <f t="shared" si="49"/>
        <v>0</v>
      </c>
      <c r="CS38" s="126">
        <f t="shared" si="49"/>
        <v>0</v>
      </c>
      <c r="CT38" s="126">
        <f t="shared" si="49"/>
        <v>0</v>
      </c>
      <c r="CU38" s="126">
        <f t="shared" si="49"/>
        <v>0</v>
      </c>
      <c r="CV38" s="126">
        <f t="shared" si="49"/>
        <v>0</v>
      </c>
      <c r="CW38" s="126">
        <f t="shared" si="49"/>
        <v>0</v>
      </c>
      <c r="CX38" s="126">
        <f t="shared" si="49"/>
        <v>0</v>
      </c>
      <c r="CY38" s="126">
        <f t="shared" si="49"/>
        <v>0</v>
      </c>
      <c r="CZ38" s="126">
        <f t="shared" si="49"/>
        <v>0</v>
      </c>
      <c r="DA38" s="126">
        <f t="shared" si="49"/>
        <v>0</v>
      </c>
      <c r="DB38" s="126">
        <f t="shared" si="49"/>
        <v>0</v>
      </c>
      <c r="DC38" s="126">
        <f t="shared" si="49"/>
        <v>0</v>
      </c>
      <c r="DD38" s="126">
        <f t="shared" si="49"/>
        <v>0</v>
      </c>
      <c r="DE38" s="126">
        <f t="shared" si="49"/>
        <v>0</v>
      </c>
      <c r="DF38" s="126">
        <f t="shared" si="49"/>
        <v>0</v>
      </c>
      <c r="DG38" s="126">
        <f t="shared" si="49"/>
        <v>0</v>
      </c>
      <c r="DH38" s="126">
        <f t="shared" si="49"/>
        <v>0</v>
      </c>
      <c r="DI38" s="126">
        <f t="shared" si="49"/>
        <v>0</v>
      </c>
      <c r="DJ38" s="126">
        <f t="shared" si="49"/>
        <v>0</v>
      </c>
      <c r="DK38" s="126">
        <f t="shared" si="49"/>
        <v>0</v>
      </c>
      <c r="DL38" s="126">
        <f t="shared" si="49"/>
        <v>0</v>
      </c>
      <c r="DM38" s="126">
        <f t="shared" si="49"/>
        <v>0</v>
      </c>
      <c r="DN38" s="126">
        <f t="shared" si="49"/>
        <v>0</v>
      </c>
      <c r="DO38" s="126">
        <f t="shared" si="49"/>
        <v>0</v>
      </c>
      <c r="DP38" s="126">
        <f t="shared" si="49"/>
        <v>0</v>
      </c>
      <c r="DQ38" s="126">
        <f t="shared" si="49"/>
        <v>0</v>
      </c>
      <c r="DR38" s="126">
        <f t="shared" si="49"/>
        <v>0</v>
      </c>
      <c r="DS38" s="126">
        <f t="shared" si="49"/>
        <v>0</v>
      </c>
      <c r="DT38" s="126">
        <f t="shared" si="49"/>
        <v>0</v>
      </c>
      <c r="DU38" s="126">
        <f t="shared" si="49"/>
        <v>0</v>
      </c>
      <c r="DV38" s="120">
        <f t="shared" si="33"/>
        <v>0</v>
      </c>
      <c r="DW38" s="72"/>
      <c r="EC38" s="138"/>
      <c r="ED38" s="137"/>
      <c r="EG38" s="138"/>
      <c r="EV38" s="144"/>
    </row>
    <row r="39" spans="3:152" ht="15" hidden="1" x14ac:dyDescent="0.25">
      <c r="C39" s="79"/>
      <c r="D39" s="128"/>
      <c r="E39" s="77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1"/>
      <c r="AM39" s="132" t="s">
        <v>206</v>
      </c>
      <c r="AN39" s="133" t="s">
        <v>207</v>
      </c>
      <c r="AO39" s="134"/>
      <c r="AP39" s="134"/>
      <c r="AQ39" s="134"/>
      <c r="AR39" s="134"/>
      <c r="AS39" s="134"/>
      <c r="AT39" s="134"/>
      <c r="AU39" s="134"/>
      <c r="AV39" s="134"/>
      <c r="AW39" s="135">
        <f t="shared" ref="AW39:BL41" si="50">SUMIF($ED$49:$ED$126,$ED39,AW$49:AW$126)</f>
        <v>0</v>
      </c>
      <c r="AX39" s="135">
        <f t="shared" si="50"/>
        <v>0</v>
      </c>
      <c r="AY39" s="135">
        <f t="shared" si="50"/>
        <v>0</v>
      </c>
      <c r="AZ39" s="135">
        <f t="shared" si="50"/>
        <v>0</v>
      </c>
      <c r="BA39" s="135">
        <f t="shared" si="50"/>
        <v>0</v>
      </c>
      <c r="BB39" s="135">
        <f t="shared" si="50"/>
        <v>0</v>
      </c>
      <c r="BC39" s="135">
        <f t="shared" si="50"/>
        <v>0</v>
      </c>
      <c r="BD39" s="135">
        <f t="shared" si="50"/>
        <v>0</v>
      </c>
      <c r="BE39" s="135">
        <f t="shared" si="50"/>
        <v>0</v>
      </c>
      <c r="BF39" s="135">
        <f t="shared" si="50"/>
        <v>0</v>
      </c>
      <c r="BG39" s="135">
        <f t="shared" si="50"/>
        <v>0</v>
      </c>
      <c r="BH39" s="135">
        <f t="shared" si="50"/>
        <v>0</v>
      </c>
      <c r="BI39" s="135">
        <f t="shared" si="50"/>
        <v>0</v>
      </c>
      <c r="BJ39" s="135">
        <f t="shared" si="50"/>
        <v>0</v>
      </c>
      <c r="BK39" s="135">
        <f t="shared" si="50"/>
        <v>0</v>
      </c>
      <c r="BL39" s="135">
        <f t="shared" si="50"/>
        <v>0</v>
      </c>
      <c r="BM39" s="135">
        <f t="shared" ref="BM39:CB41" si="51">SUMIF($ED$49:$ED$126,$ED39,BM$49:BM$126)</f>
        <v>0</v>
      </c>
      <c r="BN39" s="135">
        <f t="shared" si="51"/>
        <v>0</v>
      </c>
      <c r="BO39" s="135">
        <f t="shared" si="51"/>
        <v>0</v>
      </c>
      <c r="BP39" s="135">
        <f t="shared" si="51"/>
        <v>0</v>
      </c>
      <c r="BQ39" s="135">
        <f t="shared" si="51"/>
        <v>0</v>
      </c>
      <c r="BR39" s="135">
        <f t="shared" si="51"/>
        <v>0</v>
      </c>
      <c r="BS39" s="135">
        <f t="shared" si="51"/>
        <v>0</v>
      </c>
      <c r="BT39" s="135">
        <f t="shared" si="51"/>
        <v>0</v>
      </c>
      <c r="BU39" s="135">
        <f t="shared" si="51"/>
        <v>0</v>
      </c>
      <c r="BV39" s="135">
        <f t="shared" si="51"/>
        <v>0</v>
      </c>
      <c r="BW39" s="135">
        <f t="shared" si="51"/>
        <v>0</v>
      </c>
      <c r="BX39" s="135">
        <f t="shared" si="51"/>
        <v>0</v>
      </c>
      <c r="BY39" s="135">
        <f t="shared" si="51"/>
        <v>0</v>
      </c>
      <c r="BZ39" s="135">
        <f t="shared" si="51"/>
        <v>0</v>
      </c>
      <c r="CA39" s="135">
        <f t="shared" si="51"/>
        <v>0</v>
      </c>
      <c r="CB39" s="135">
        <f t="shared" si="51"/>
        <v>0</v>
      </c>
      <c r="CC39" s="135">
        <f t="shared" ref="CC39:CR41" si="52">SUMIF($ED$49:$ED$126,$ED39,CC$49:CC$126)</f>
        <v>0</v>
      </c>
      <c r="CD39" s="135">
        <f t="shared" si="52"/>
        <v>0</v>
      </c>
      <c r="CE39" s="135">
        <f t="shared" si="52"/>
        <v>0</v>
      </c>
      <c r="CF39" s="135">
        <f t="shared" si="52"/>
        <v>0</v>
      </c>
      <c r="CG39" s="135">
        <f t="shared" si="52"/>
        <v>0</v>
      </c>
      <c r="CH39" s="135">
        <f t="shared" si="52"/>
        <v>0</v>
      </c>
      <c r="CI39" s="135">
        <f t="shared" si="52"/>
        <v>0</v>
      </c>
      <c r="CJ39" s="135">
        <f t="shared" si="52"/>
        <v>0</v>
      </c>
      <c r="CK39" s="135">
        <f t="shared" si="52"/>
        <v>0</v>
      </c>
      <c r="CL39" s="135">
        <f t="shared" si="52"/>
        <v>0</v>
      </c>
      <c r="CM39" s="135">
        <f t="shared" si="52"/>
        <v>0</v>
      </c>
      <c r="CN39" s="135">
        <f t="shared" si="52"/>
        <v>0</v>
      </c>
      <c r="CO39" s="135">
        <f t="shared" si="52"/>
        <v>0</v>
      </c>
      <c r="CP39" s="135">
        <f t="shared" si="52"/>
        <v>0</v>
      </c>
      <c r="CQ39" s="135">
        <f t="shared" si="52"/>
        <v>0</v>
      </c>
      <c r="CR39" s="135">
        <f t="shared" si="52"/>
        <v>0</v>
      </c>
      <c r="CS39" s="135">
        <f t="shared" ref="CS39:DH41" si="53">SUMIF($ED$49:$ED$126,$ED39,CS$49:CS$126)</f>
        <v>0</v>
      </c>
      <c r="CT39" s="135">
        <f t="shared" si="53"/>
        <v>0</v>
      </c>
      <c r="CU39" s="135">
        <f t="shared" si="53"/>
        <v>0</v>
      </c>
      <c r="CV39" s="135">
        <f t="shared" si="53"/>
        <v>0</v>
      </c>
      <c r="CW39" s="135">
        <f t="shared" si="53"/>
        <v>0</v>
      </c>
      <c r="CX39" s="135">
        <f t="shared" si="53"/>
        <v>0</v>
      </c>
      <c r="CY39" s="135">
        <f t="shared" si="53"/>
        <v>0</v>
      </c>
      <c r="CZ39" s="135">
        <f t="shared" si="53"/>
        <v>0</v>
      </c>
      <c r="DA39" s="135">
        <f t="shared" si="53"/>
        <v>0</v>
      </c>
      <c r="DB39" s="135">
        <f t="shared" si="53"/>
        <v>0</v>
      </c>
      <c r="DC39" s="135">
        <f t="shared" si="53"/>
        <v>0</v>
      </c>
      <c r="DD39" s="135">
        <f t="shared" si="53"/>
        <v>0</v>
      </c>
      <c r="DE39" s="135">
        <f t="shared" si="53"/>
        <v>0</v>
      </c>
      <c r="DF39" s="135">
        <f t="shared" si="53"/>
        <v>0</v>
      </c>
      <c r="DG39" s="135">
        <f t="shared" si="53"/>
        <v>0</v>
      </c>
      <c r="DH39" s="135">
        <f t="shared" si="53"/>
        <v>0</v>
      </c>
      <c r="DI39" s="135">
        <f t="shared" ref="DI39:DU41" si="54">SUMIF($ED$49:$ED$126,$ED39,DI$49:DI$126)</f>
        <v>0</v>
      </c>
      <c r="DJ39" s="135">
        <f t="shared" si="54"/>
        <v>0</v>
      </c>
      <c r="DK39" s="135">
        <f t="shared" si="54"/>
        <v>0</v>
      </c>
      <c r="DL39" s="135">
        <f t="shared" si="54"/>
        <v>0</v>
      </c>
      <c r="DM39" s="135">
        <f t="shared" si="54"/>
        <v>0</v>
      </c>
      <c r="DN39" s="135">
        <f t="shared" si="54"/>
        <v>0</v>
      </c>
      <c r="DO39" s="135">
        <f t="shared" si="54"/>
        <v>0</v>
      </c>
      <c r="DP39" s="135">
        <f t="shared" si="54"/>
        <v>0</v>
      </c>
      <c r="DQ39" s="135">
        <f t="shared" si="54"/>
        <v>0</v>
      </c>
      <c r="DR39" s="135">
        <f t="shared" si="54"/>
        <v>0</v>
      </c>
      <c r="DS39" s="135">
        <f t="shared" si="54"/>
        <v>0</v>
      </c>
      <c r="DT39" s="135">
        <f t="shared" si="54"/>
        <v>0</v>
      </c>
      <c r="DU39" s="135">
        <f t="shared" si="54"/>
        <v>0</v>
      </c>
      <c r="DV39" s="136">
        <f t="shared" si="33"/>
        <v>0</v>
      </c>
      <c r="DW39" s="72"/>
      <c r="EC39" s="138"/>
      <c r="ED39" s="137" t="str">
        <f>AN39&amp;"да"</f>
        <v>Федеральный бюджетда</v>
      </c>
      <c r="EG39" s="137" t="str">
        <f>AN39 &amp; "0"</f>
        <v>Федеральный бюджет0</v>
      </c>
      <c r="EV39" s="144"/>
    </row>
    <row r="40" spans="3:152" ht="15" hidden="1" x14ac:dyDescent="0.25">
      <c r="C40" s="79"/>
      <c r="D40" s="128"/>
      <c r="E40" s="77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1"/>
      <c r="AM40" s="132" t="s">
        <v>208</v>
      </c>
      <c r="AN40" s="133" t="s">
        <v>209</v>
      </c>
      <c r="AO40" s="134"/>
      <c r="AP40" s="134"/>
      <c r="AQ40" s="134"/>
      <c r="AR40" s="134"/>
      <c r="AS40" s="134"/>
      <c r="AT40" s="134"/>
      <c r="AU40" s="134"/>
      <c r="AV40" s="134"/>
      <c r="AW40" s="135">
        <f t="shared" si="50"/>
        <v>0</v>
      </c>
      <c r="AX40" s="135">
        <f t="shared" si="50"/>
        <v>0</v>
      </c>
      <c r="AY40" s="135">
        <f t="shared" si="50"/>
        <v>0</v>
      </c>
      <c r="AZ40" s="135">
        <f t="shared" si="50"/>
        <v>0</v>
      </c>
      <c r="BA40" s="135">
        <f t="shared" si="50"/>
        <v>0</v>
      </c>
      <c r="BB40" s="135">
        <f t="shared" si="50"/>
        <v>0</v>
      </c>
      <c r="BC40" s="135">
        <f t="shared" si="50"/>
        <v>0</v>
      </c>
      <c r="BD40" s="135">
        <f t="shared" si="50"/>
        <v>0</v>
      </c>
      <c r="BE40" s="135">
        <f t="shared" si="50"/>
        <v>0</v>
      </c>
      <c r="BF40" s="135">
        <f t="shared" si="50"/>
        <v>0</v>
      </c>
      <c r="BG40" s="135">
        <f t="shared" si="50"/>
        <v>0</v>
      </c>
      <c r="BH40" s="135">
        <f t="shared" si="50"/>
        <v>0</v>
      </c>
      <c r="BI40" s="135">
        <f t="shared" si="50"/>
        <v>0</v>
      </c>
      <c r="BJ40" s="135">
        <f t="shared" si="50"/>
        <v>0</v>
      </c>
      <c r="BK40" s="135">
        <f t="shared" si="50"/>
        <v>0</v>
      </c>
      <c r="BL40" s="135">
        <f t="shared" si="50"/>
        <v>0</v>
      </c>
      <c r="BM40" s="135">
        <f t="shared" si="51"/>
        <v>0</v>
      </c>
      <c r="BN40" s="135">
        <f t="shared" si="51"/>
        <v>0</v>
      </c>
      <c r="BO40" s="135">
        <f t="shared" si="51"/>
        <v>0</v>
      </c>
      <c r="BP40" s="135">
        <f t="shared" si="51"/>
        <v>0</v>
      </c>
      <c r="BQ40" s="135">
        <f t="shared" si="51"/>
        <v>0</v>
      </c>
      <c r="BR40" s="135">
        <f t="shared" si="51"/>
        <v>0</v>
      </c>
      <c r="BS40" s="135">
        <f t="shared" si="51"/>
        <v>0</v>
      </c>
      <c r="BT40" s="135">
        <f t="shared" si="51"/>
        <v>0</v>
      </c>
      <c r="BU40" s="135">
        <f t="shared" si="51"/>
        <v>0</v>
      </c>
      <c r="BV40" s="135">
        <f t="shared" si="51"/>
        <v>0</v>
      </c>
      <c r="BW40" s="135">
        <f t="shared" si="51"/>
        <v>0</v>
      </c>
      <c r="BX40" s="135">
        <f t="shared" si="51"/>
        <v>0</v>
      </c>
      <c r="BY40" s="135">
        <f t="shared" si="51"/>
        <v>0</v>
      </c>
      <c r="BZ40" s="135">
        <f t="shared" si="51"/>
        <v>0</v>
      </c>
      <c r="CA40" s="135">
        <f t="shared" si="51"/>
        <v>0</v>
      </c>
      <c r="CB40" s="135">
        <f t="shared" si="51"/>
        <v>0</v>
      </c>
      <c r="CC40" s="135">
        <f t="shared" si="52"/>
        <v>0</v>
      </c>
      <c r="CD40" s="135">
        <f t="shared" si="52"/>
        <v>0</v>
      </c>
      <c r="CE40" s="135">
        <f t="shared" si="52"/>
        <v>0</v>
      </c>
      <c r="CF40" s="135">
        <f t="shared" si="52"/>
        <v>0</v>
      </c>
      <c r="CG40" s="135">
        <f t="shared" si="52"/>
        <v>0</v>
      </c>
      <c r="CH40" s="135">
        <f t="shared" si="52"/>
        <v>0</v>
      </c>
      <c r="CI40" s="135">
        <f t="shared" si="52"/>
        <v>0</v>
      </c>
      <c r="CJ40" s="135">
        <f t="shared" si="52"/>
        <v>0</v>
      </c>
      <c r="CK40" s="135">
        <f t="shared" si="52"/>
        <v>0</v>
      </c>
      <c r="CL40" s="135">
        <f t="shared" si="52"/>
        <v>0</v>
      </c>
      <c r="CM40" s="135">
        <f t="shared" si="52"/>
        <v>0</v>
      </c>
      <c r="CN40" s="135">
        <f t="shared" si="52"/>
        <v>0</v>
      </c>
      <c r="CO40" s="135">
        <f t="shared" si="52"/>
        <v>0</v>
      </c>
      <c r="CP40" s="135">
        <f t="shared" si="52"/>
        <v>0</v>
      </c>
      <c r="CQ40" s="135">
        <f t="shared" si="52"/>
        <v>0</v>
      </c>
      <c r="CR40" s="135">
        <f t="shared" si="52"/>
        <v>0</v>
      </c>
      <c r="CS40" s="135">
        <f t="shared" si="53"/>
        <v>0</v>
      </c>
      <c r="CT40" s="135">
        <f t="shared" si="53"/>
        <v>0</v>
      </c>
      <c r="CU40" s="135">
        <f t="shared" si="53"/>
        <v>0</v>
      </c>
      <c r="CV40" s="135">
        <f t="shared" si="53"/>
        <v>0</v>
      </c>
      <c r="CW40" s="135">
        <f t="shared" si="53"/>
        <v>0</v>
      </c>
      <c r="CX40" s="135">
        <f t="shared" si="53"/>
        <v>0</v>
      </c>
      <c r="CY40" s="135">
        <f t="shared" si="53"/>
        <v>0</v>
      </c>
      <c r="CZ40" s="135">
        <f t="shared" si="53"/>
        <v>0</v>
      </c>
      <c r="DA40" s="135">
        <f t="shared" si="53"/>
        <v>0</v>
      </c>
      <c r="DB40" s="135">
        <f t="shared" si="53"/>
        <v>0</v>
      </c>
      <c r="DC40" s="135">
        <f t="shared" si="53"/>
        <v>0</v>
      </c>
      <c r="DD40" s="135">
        <f t="shared" si="53"/>
        <v>0</v>
      </c>
      <c r="DE40" s="135">
        <f t="shared" si="53"/>
        <v>0</v>
      </c>
      <c r="DF40" s="135">
        <f t="shared" si="53"/>
        <v>0</v>
      </c>
      <c r="DG40" s="135">
        <f t="shared" si="53"/>
        <v>0</v>
      </c>
      <c r="DH40" s="135">
        <f t="shared" si="53"/>
        <v>0</v>
      </c>
      <c r="DI40" s="135">
        <f t="shared" si="54"/>
        <v>0</v>
      </c>
      <c r="DJ40" s="135">
        <f t="shared" si="54"/>
        <v>0</v>
      </c>
      <c r="DK40" s="135">
        <f t="shared" si="54"/>
        <v>0</v>
      </c>
      <c r="DL40" s="135">
        <f t="shared" si="54"/>
        <v>0</v>
      </c>
      <c r="DM40" s="135">
        <f t="shared" si="54"/>
        <v>0</v>
      </c>
      <c r="DN40" s="135">
        <f t="shared" si="54"/>
        <v>0</v>
      </c>
      <c r="DO40" s="135">
        <f t="shared" si="54"/>
        <v>0</v>
      </c>
      <c r="DP40" s="135">
        <f t="shared" si="54"/>
        <v>0</v>
      </c>
      <c r="DQ40" s="135">
        <f t="shared" si="54"/>
        <v>0</v>
      </c>
      <c r="DR40" s="135">
        <f t="shared" si="54"/>
        <v>0</v>
      </c>
      <c r="DS40" s="135">
        <f t="shared" si="54"/>
        <v>0</v>
      </c>
      <c r="DT40" s="135">
        <f t="shared" si="54"/>
        <v>0</v>
      </c>
      <c r="DU40" s="135">
        <f t="shared" si="54"/>
        <v>0</v>
      </c>
      <c r="DV40" s="136">
        <f t="shared" si="33"/>
        <v>0</v>
      </c>
      <c r="DW40" s="72"/>
      <c r="EC40" s="138"/>
      <c r="ED40" s="137" t="str">
        <f>AN40&amp;"да"</f>
        <v>Бюджет субъекта РФда</v>
      </c>
      <c r="EG40" s="137" t="str">
        <f>AN40 &amp; "0"</f>
        <v>Бюджет субъекта РФ0</v>
      </c>
      <c r="EV40" s="144"/>
    </row>
    <row r="41" spans="3:152" ht="11.25" hidden="1" customHeight="1" x14ac:dyDescent="0.25">
      <c r="C41" s="79"/>
      <c r="D41" s="128"/>
      <c r="E41" s="77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1"/>
      <c r="AM41" s="132" t="s">
        <v>210</v>
      </c>
      <c r="AN41" s="133" t="s">
        <v>211</v>
      </c>
      <c r="AO41" s="134"/>
      <c r="AP41" s="134"/>
      <c r="AQ41" s="134"/>
      <c r="AR41" s="134"/>
      <c r="AS41" s="134"/>
      <c r="AT41" s="134"/>
      <c r="AU41" s="134"/>
      <c r="AV41" s="134"/>
      <c r="AW41" s="135">
        <f t="shared" si="50"/>
        <v>0</v>
      </c>
      <c r="AX41" s="135">
        <f t="shared" si="50"/>
        <v>0</v>
      </c>
      <c r="AY41" s="135">
        <f t="shared" si="50"/>
        <v>0</v>
      </c>
      <c r="AZ41" s="135">
        <f t="shared" si="50"/>
        <v>0</v>
      </c>
      <c r="BA41" s="135">
        <f t="shared" si="50"/>
        <v>0</v>
      </c>
      <c r="BB41" s="135">
        <f t="shared" si="50"/>
        <v>0</v>
      </c>
      <c r="BC41" s="135">
        <f t="shared" si="50"/>
        <v>0</v>
      </c>
      <c r="BD41" s="135">
        <f t="shared" si="50"/>
        <v>0</v>
      </c>
      <c r="BE41" s="135">
        <f t="shared" si="50"/>
        <v>0</v>
      </c>
      <c r="BF41" s="135">
        <f t="shared" si="50"/>
        <v>0</v>
      </c>
      <c r="BG41" s="135">
        <f t="shared" si="50"/>
        <v>0</v>
      </c>
      <c r="BH41" s="135">
        <f t="shared" si="50"/>
        <v>0</v>
      </c>
      <c r="BI41" s="135">
        <f t="shared" si="50"/>
        <v>0</v>
      </c>
      <c r="BJ41" s="135">
        <f t="shared" si="50"/>
        <v>0</v>
      </c>
      <c r="BK41" s="135">
        <f t="shared" si="50"/>
        <v>0</v>
      </c>
      <c r="BL41" s="135">
        <f t="shared" si="50"/>
        <v>0</v>
      </c>
      <c r="BM41" s="135">
        <f t="shared" si="51"/>
        <v>0</v>
      </c>
      <c r="BN41" s="135">
        <f t="shared" si="51"/>
        <v>0</v>
      </c>
      <c r="BO41" s="135">
        <f t="shared" si="51"/>
        <v>0</v>
      </c>
      <c r="BP41" s="135">
        <f t="shared" si="51"/>
        <v>0</v>
      </c>
      <c r="BQ41" s="135">
        <f t="shared" si="51"/>
        <v>0</v>
      </c>
      <c r="BR41" s="135">
        <f t="shared" si="51"/>
        <v>0</v>
      </c>
      <c r="BS41" s="135">
        <f t="shared" si="51"/>
        <v>0</v>
      </c>
      <c r="BT41" s="135">
        <f t="shared" si="51"/>
        <v>0</v>
      </c>
      <c r="BU41" s="135">
        <f t="shared" si="51"/>
        <v>0</v>
      </c>
      <c r="BV41" s="135">
        <f t="shared" si="51"/>
        <v>0</v>
      </c>
      <c r="BW41" s="135">
        <f t="shared" si="51"/>
        <v>0</v>
      </c>
      <c r="BX41" s="135">
        <f t="shared" si="51"/>
        <v>0</v>
      </c>
      <c r="BY41" s="135">
        <f t="shared" si="51"/>
        <v>0</v>
      </c>
      <c r="BZ41" s="135">
        <f t="shared" si="51"/>
        <v>0</v>
      </c>
      <c r="CA41" s="135">
        <f t="shared" si="51"/>
        <v>0</v>
      </c>
      <c r="CB41" s="135">
        <f t="shared" si="51"/>
        <v>0</v>
      </c>
      <c r="CC41" s="135">
        <f t="shared" si="52"/>
        <v>0</v>
      </c>
      <c r="CD41" s="135">
        <f t="shared" si="52"/>
        <v>0</v>
      </c>
      <c r="CE41" s="135">
        <f t="shared" si="52"/>
        <v>0</v>
      </c>
      <c r="CF41" s="135">
        <f t="shared" si="52"/>
        <v>0</v>
      </c>
      <c r="CG41" s="135">
        <f t="shared" si="52"/>
        <v>0</v>
      </c>
      <c r="CH41" s="135">
        <f t="shared" si="52"/>
        <v>0</v>
      </c>
      <c r="CI41" s="135">
        <f t="shared" si="52"/>
        <v>0</v>
      </c>
      <c r="CJ41" s="135">
        <f t="shared" si="52"/>
        <v>0</v>
      </c>
      <c r="CK41" s="135">
        <f t="shared" si="52"/>
        <v>0</v>
      </c>
      <c r="CL41" s="135">
        <f t="shared" si="52"/>
        <v>0</v>
      </c>
      <c r="CM41" s="135">
        <f t="shared" si="52"/>
        <v>0</v>
      </c>
      <c r="CN41" s="135">
        <f t="shared" si="52"/>
        <v>0</v>
      </c>
      <c r="CO41" s="135">
        <f t="shared" si="52"/>
        <v>0</v>
      </c>
      <c r="CP41" s="135">
        <f t="shared" si="52"/>
        <v>0</v>
      </c>
      <c r="CQ41" s="135">
        <f t="shared" si="52"/>
        <v>0</v>
      </c>
      <c r="CR41" s="135">
        <f t="shared" si="52"/>
        <v>0</v>
      </c>
      <c r="CS41" s="135">
        <f t="shared" si="53"/>
        <v>0</v>
      </c>
      <c r="CT41" s="135">
        <f t="shared" si="53"/>
        <v>0</v>
      </c>
      <c r="CU41" s="135">
        <f t="shared" si="53"/>
        <v>0</v>
      </c>
      <c r="CV41" s="135">
        <f t="shared" si="53"/>
        <v>0</v>
      </c>
      <c r="CW41" s="135">
        <f t="shared" si="53"/>
        <v>0</v>
      </c>
      <c r="CX41" s="135">
        <f t="shared" si="53"/>
        <v>0</v>
      </c>
      <c r="CY41" s="135">
        <f t="shared" si="53"/>
        <v>0</v>
      </c>
      <c r="CZ41" s="135">
        <f t="shared" si="53"/>
        <v>0</v>
      </c>
      <c r="DA41" s="135">
        <f t="shared" si="53"/>
        <v>0</v>
      </c>
      <c r="DB41" s="135">
        <f t="shared" si="53"/>
        <v>0</v>
      </c>
      <c r="DC41" s="135">
        <f t="shared" si="53"/>
        <v>0</v>
      </c>
      <c r="DD41" s="135">
        <f t="shared" si="53"/>
        <v>0</v>
      </c>
      <c r="DE41" s="135">
        <f t="shared" si="53"/>
        <v>0</v>
      </c>
      <c r="DF41" s="135">
        <f t="shared" si="53"/>
        <v>0</v>
      </c>
      <c r="DG41" s="135">
        <f t="shared" si="53"/>
        <v>0</v>
      </c>
      <c r="DH41" s="135">
        <f t="shared" si="53"/>
        <v>0</v>
      </c>
      <c r="DI41" s="135">
        <f t="shared" si="54"/>
        <v>0</v>
      </c>
      <c r="DJ41" s="135">
        <f t="shared" si="54"/>
        <v>0</v>
      </c>
      <c r="DK41" s="135">
        <f t="shared" si="54"/>
        <v>0</v>
      </c>
      <c r="DL41" s="135">
        <f t="shared" si="54"/>
        <v>0</v>
      </c>
      <c r="DM41" s="135">
        <f t="shared" si="54"/>
        <v>0</v>
      </c>
      <c r="DN41" s="135">
        <f t="shared" si="54"/>
        <v>0</v>
      </c>
      <c r="DO41" s="135">
        <f t="shared" si="54"/>
        <v>0</v>
      </c>
      <c r="DP41" s="135">
        <f t="shared" si="54"/>
        <v>0</v>
      </c>
      <c r="DQ41" s="135">
        <f t="shared" si="54"/>
        <v>0</v>
      </c>
      <c r="DR41" s="135">
        <f t="shared" si="54"/>
        <v>0</v>
      </c>
      <c r="DS41" s="135">
        <f t="shared" si="54"/>
        <v>0</v>
      </c>
      <c r="DT41" s="135">
        <f t="shared" si="54"/>
        <v>0</v>
      </c>
      <c r="DU41" s="135">
        <f t="shared" si="54"/>
        <v>0</v>
      </c>
      <c r="DV41" s="136">
        <f t="shared" si="33"/>
        <v>0</v>
      </c>
      <c r="DW41" s="72"/>
      <c r="EC41" s="138"/>
      <c r="ED41" s="137" t="str">
        <f>AN41&amp;"да"</f>
        <v>Бюджет муниципального образованияда</v>
      </c>
      <c r="EG41" s="137" t="str">
        <f>AN41 &amp; "0"</f>
        <v>Бюджет муниципального образования0</v>
      </c>
      <c r="EV41" s="144"/>
    </row>
    <row r="42" spans="3:152" ht="11.25" hidden="1" customHeight="1" x14ac:dyDescent="0.25">
      <c r="C42" s="79"/>
      <c r="D42" s="124"/>
      <c r="E42" s="7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8"/>
      <c r="AM42" s="125" t="s">
        <v>212</v>
      </c>
      <c r="AN42" s="118" t="s">
        <v>213</v>
      </c>
      <c r="AO42" s="117"/>
      <c r="AP42" s="117"/>
      <c r="AQ42" s="117"/>
      <c r="AR42" s="117"/>
      <c r="AS42" s="117"/>
      <c r="AT42" s="117"/>
      <c r="AU42" s="117"/>
      <c r="AV42" s="117"/>
      <c r="AW42" s="126">
        <f t="shared" ref="AW42:BP42" si="55">SUM(AW43:AW44)</f>
        <v>0</v>
      </c>
      <c r="AX42" s="126">
        <f t="shared" si="55"/>
        <v>0</v>
      </c>
      <c r="AY42" s="126">
        <f t="shared" si="55"/>
        <v>0</v>
      </c>
      <c r="AZ42" s="126">
        <f t="shared" si="55"/>
        <v>0</v>
      </c>
      <c r="BA42" s="126">
        <f t="shared" si="55"/>
        <v>0</v>
      </c>
      <c r="BB42" s="126">
        <f t="shared" si="55"/>
        <v>0</v>
      </c>
      <c r="BC42" s="126">
        <f t="shared" si="55"/>
        <v>0</v>
      </c>
      <c r="BD42" s="126">
        <f t="shared" si="55"/>
        <v>0</v>
      </c>
      <c r="BE42" s="126">
        <f t="shared" si="55"/>
        <v>0</v>
      </c>
      <c r="BF42" s="126">
        <f t="shared" si="55"/>
        <v>0</v>
      </c>
      <c r="BG42" s="126">
        <f t="shared" si="55"/>
        <v>0</v>
      </c>
      <c r="BH42" s="126">
        <f t="shared" si="55"/>
        <v>0</v>
      </c>
      <c r="BI42" s="126">
        <f t="shared" si="55"/>
        <v>0</v>
      </c>
      <c r="BJ42" s="126">
        <f t="shared" si="55"/>
        <v>0</v>
      </c>
      <c r="BK42" s="126">
        <f t="shared" si="55"/>
        <v>0</v>
      </c>
      <c r="BL42" s="126">
        <f t="shared" si="55"/>
        <v>0</v>
      </c>
      <c r="BM42" s="126">
        <f t="shared" si="55"/>
        <v>0</v>
      </c>
      <c r="BN42" s="126">
        <f t="shared" si="55"/>
        <v>0</v>
      </c>
      <c r="BO42" s="126">
        <f t="shared" si="55"/>
        <v>0</v>
      </c>
      <c r="BP42" s="126">
        <f t="shared" si="55"/>
        <v>0</v>
      </c>
      <c r="BQ42" s="126">
        <f t="shared" ref="BQ42:DU42" si="56">SUM(BQ43:BQ44)</f>
        <v>0</v>
      </c>
      <c r="BR42" s="126">
        <f t="shared" si="56"/>
        <v>0</v>
      </c>
      <c r="BS42" s="126">
        <f t="shared" si="56"/>
        <v>0</v>
      </c>
      <c r="BT42" s="126">
        <f t="shared" si="56"/>
        <v>0</v>
      </c>
      <c r="BU42" s="126">
        <f t="shared" si="56"/>
        <v>0</v>
      </c>
      <c r="BV42" s="126">
        <f t="shared" si="56"/>
        <v>0</v>
      </c>
      <c r="BW42" s="126">
        <f t="shared" si="56"/>
        <v>0</v>
      </c>
      <c r="BX42" s="126">
        <f t="shared" si="56"/>
        <v>0</v>
      </c>
      <c r="BY42" s="126">
        <f t="shared" si="56"/>
        <v>0</v>
      </c>
      <c r="BZ42" s="126">
        <f t="shared" si="56"/>
        <v>0</v>
      </c>
      <c r="CA42" s="126">
        <f t="shared" si="56"/>
        <v>0</v>
      </c>
      <c r="CB42" s="126">
        <f t="shared" si="56"/>
        <v>0</v>
      </c>
      <c r="CC42" s="126">
        <f t="shared" si="56"/>
        <v>0</v>
      </c>
      <c r="CD42" s="126">
        <f t="shared" si="56"/>
        <v>0</v>
      </c>
      <c r="CE42" s="126">
        <f t="shared" si="56"/>
        <v>0</v>
      </c>
      <c r="CF42" s="126">
        <f t="shared" si="56"/>
        <v>0</v>
      </c>
      <c r="CG42" s="126">
        <f t="shared" si="56"/>
        <v>0</v>
      </c>
      <c r="CH42" s="126">
        <f t="shared" si="56"/>
        <v>0</v>
      </c>
      <c r="CI42" s="126">
        <f t="shared" si="56"/>
        <v>0</v>
      </c>
      <c r="CJ42" s="126">
        <f t="shared" si="56"/>
        <v>0</v>
      </c>
      <c r="CK42" s="126">
        <f t="shared" si="56"/>
        <v>0</v>
      </c>
      <c r="CL42" s="126">
        <f t="shared" si="56"/>
        <v>0</v>
      </c>
      <c r="CM42" s="126">
        <f t="shared" si="56"/>
        <v>0</v>
      </c>
      <c r="CN42" s="126">
        <f t="shared" si="56"/>
        <v>0</v>
      </c>
      <c r="CO42" s="126">
        <f t="shared" si="56"/>
        <v>0</v>
      </c>
      <c r="CP42" s="126">
        <f t="shared" si="56"/>
        <v>0</v>
      </c>
      <c r="CQ42" s="126">
        <f t="shared" si="56"/>
        <v>0</v>
      </c>
      <c r="CR42" s="126">
        <f t="shared" si="56"/>
        <v>0</v>
      </c>
      <c r="CS42" s="126">
        <f t="shared" si="56"/>
        <v>0</v>
      </c>
      <c r="CT42" s="126">
        <f t="shared" si="56"/>
        <v>0</v>
      </c>
      <c r="CU42" s="126">
        <f t="shared" si="56"/>
        <v>0</v>
      </c>
      <c r="CV42" s="126">
        <f t="shared" si="56"/>
        <v>0</v>
      </c>
      <c r="CW42" s="126">
        <f t="shared" si="56"/>
        <v>0</v>
      </c>
      <c r="CX42" s="126">
        <f t="shared" si="56"/>
        <v>0</v>
      </c>
      <c r="CY42" s="126">
        <f t="shared" si="56"/>
        <v>0</v>
      </c>
      <c r="CZ42" s="126">
        <f t="shared" si="56"/>
        <v>0</v>
      </c>
      <c r="DA42" s="126">
        <f t="shared" si="56"/>
        <v>0</v>
      </c>
      <c r="DB42" s="126">
        <f t="shared" si="56"/>
        <v>0</v>
      </c>
      <c r="DC42" s="126">
        <f t="shared" si="56"/>
        <v>0</v>
      </c>
      <c r="DD42" s="126">
        <f t="shared" si="56"/>
        <v>0</v>
      </c>
      <c r="DE42" s="126">
        <f t="shared" si="56"/>
        <v>0</v>
      </c>
      <c r="DF42" s="126">
        <f t="shared" si="56"/>
        <v>0</v>
      </c>
      <c r="DG42" s="126">
        <f t="shared" si="56"/>
        <v>0</v>
      </c>
      <c r="DH42" s="126">
        <f t="shared" si="56"/>
        <v>0</v>
      </c>
      <c r="DI42" s="126">
        <f t="shared" si="56"/>
        <v>0</v>
      </c>
      <c r="DJ42" s="126">
        <f t="shared" si="56"/>
        <v>0</v>
      </c>
      <c r="DK42" s="126">
        <f t="shared" si="56"/>
        <v>0</v>
      </c>
      <c r="DL42" s="126">
        <f t="shared" si="56"/>
        <v>0</v>
      </c>
      <c r="DM42" s="126">
        <f t="shared" si="56"/>
        <v>0</v>
      </c>
      <c r="DN42" s="126">
        <f t="shared" si="56"/>
        <v>0</v>
      </c>
      <c r="DO42" s="126">
        <f t="shared" si="56"/>
        <v>0</v>
      </c>
      <c r="DP42" s="126">
        <f t="shared" si="56"/>
        <v>0</v>
      </c>
      <c r="DQ42" s="126">
        <f t="shared" si="56"/>
        <v>0</v>
      </c>
      <c r="DR42" s="126">
        <f t="shared" si="56"/>
        <v>0</v>
      </c>
      <c r="DS42" s="126">
        <f t="shared" si="56"/>
        <v>0</v>
      </c>
      <c r="DT42" s="126">
        <f t="shared" si="56"/>
        <v>0</v>
      </c>
      <c r="DU42" s="126">
        <f t="shared" si="56"/>
        <v>0</v>
      </c>
      <c r="DV42" s="120">
        <f t="shared" si="33"/>
        <v>0</v>
      </c>
      <c r="DW42" s="72"/>
      <c r="EC42" s="138"/>
      <c r="ED42" s="137"/>
      <c r="EG42" s="138"/>
      <c r="EV42" s="144"/>
    </row>
    <row r="43" spans="3:152" ht="15" hidden="1" x14ac:dyDescent="0.25">
      <c r="C43" s="79"/>
      <c r="D43" s="128"/>
      <c r="E43" s="77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1"/>
      <c r="AM43" s="132" t="s">
        <v>214</v>
      </c>
      <c r="AN43" s="133" t="s">
        <v>215</v>
      </c>
      <c r="AO43" s="134"/>
      <c r="AP43" s="134"/>
      <c r="AQ43" s="134"/>
      <c r="AR43" s="134"/>
      <c r="AS43" s="134"/>
      <c r="AT43" s="134"/>
      <c r="AU43" s="134"/>
      <c r="AV43" s="134"/>
      <c r="AW43" s="135">
        <f t="shared" ref="AW43:BL44" si="57">SUMIF($ED$49:$ED$126,$ED43,AW$49:AW$126)</f>
        <v>0</v>
      </c>
      <c r="AX43" s="135">
        <f t="shared" si="57"/>
        <v>0</v>
      </c>
      <c r="AY43" s="135">
        <f t="shared" si="57"/>
        <v>0</v>
      </c>
      <c r="AZ43" s="135">
        <f t="shared" si="57"/>
        <v>0</v>
      </c>
      <c r="BA43" s="135">
        <f t="shared" si="57"/>
        <v>0</v>
      </c>
      <c r="BB43" s="135">
        <f t="shared" si="57"/>
        <v>0</v>
      </c>
      <c r="BC43" s="135">
        <f t="shared" si="57"/>
        <v>0</v>
      </c>
      <c r="BD43" s="135">
        <f t="shared" si="57"/>
        <v>0</v>
      </c>
      <c r="BE43" s="135">
        <f t="shared" si="57"/>
        <v>0</v>
      </c>
      <c r="BF43" s="135">
        <f t="shared" si="57"/>
        <v>0</v>
      </c>
      <c r="BG43" s="135">
        <f t="shared" si="57"/>
        <v>0</v>
      </c>
      <c r="BH43" s="135">
        <f t="shared" si="57"/>
        <v>0</v>
      </c>
      <c r="BI43" s="135">
        <f t="shared" si="57"/>
        <v>0</v>
      </c>
      <c r="BJ43" s="135">
        <f t="shared" si="57"/>
        <v>0</v>
      </c>
      <c r="BK43" s="135">
        <f t="shared" si="57"/>
        <v>0</v>
      </c>
      <c r="BL43" s="135">
        <f t="shared" si="57"/>
        <v>0</v>
      </c>
      <c r="BM43" s="135">
        <f t="shared" ref="BM43:CB44" si="58">SUMIF($ED$49:$ED$126,$ED43,BM$49:BM$126)</f>
        <v>0</v>
      </c>
      <c r="BN43" s="135">
        <f t="shared" si="58"/>
        <v>0</v>
      </c>
      <c r="BO43" s="135">
        <f t="shared" si="58"/>
        <v>0</v>
      </c>
      <c r="BP43" s="135">
        <f t="shared" si="58"/>
        <v>0</v>
      </c>
      <c r="BQ43" s="135">
        <f t="shared" si="58"/>
        <v>0</v>
      </c>
      <c r="BR43" s="135">
        <f t="shared" si="58"/>
        <v>0</v>
      </c>
      <c r="BS43" s="135">
        <f t="shared" si="58"/>
        <v>0</v>
      </c>
      <c r="BT43" s="135">
        <f t="shared" si="58"/>
        <v>0</v>
      </c>
      <c r="BU43" s="135">
        <f t="shared" si="58"/>
        <v>0</v>
      </c>
      <c r="BV43" s="135">
        <f t="shared" si="58"/>
        <v>0</v>
      </c>
      <c r="BW43" s="135">
        <f t="shared" si="58"/>
        <v>0</v>
      </c>
      <c r="BX43" s="135">
        <f t="shared" si="58"/>
        <v>0</v>
      </c>
      <c r="BY43" s="135">
        <f t="shared" si="58"/>
        <v>0</v>
      </c>
      <c r="BZ43" s="135">
        <f t="shared" si="58"/>
        <v>0</v>
      </c>
      <c r="CA43" s="135">
        <f t="shared" si="58"/>
        <v>0</v>
      </c>
      <c r="CB43" s="135">
        <f t="shared" si="58"/>
        <v>0</v>
      </c>
      <c r="CC43" s="135">
        <f t="shared" ref="CC43:CR44" si="59">SUMIF($ED$49:$ED$126,$ED43,CC$49:CC$126)</f>
        <v>0</v>
      </c>
      <c r="CD43" s="135">
        <f t="shared" si="59"/>
        <v>0</v>
      </c>
      <c r="CE43" s="135">
        <f t="shared" si="59"/>
        <v>0</v>
      </c>
      <c r="CF43" s="135">
        <f t="shared" si="59"/>
        <v>0</v>
      </c>
      <c r="CG43" s="135">
        <f t="shared" si="59"/>
        <v>0</v>
      </c>
      <c r="CH43" s="135">
        <f t="shared" si="59"/>
        <v>0</v>
      </c>
      <c r="CI43" s="135">
        <f t="shared" si="59"/>
        <v>0</v>
      </c>
      <c r="CJ43" s="135">
        <f t="shared" si="59"/>
        <v>0</v>
      </c>
      <c r="CK43" s="135">
        <f t="shared" si="59"/>
        <v>0</v>
      </c>
      <c r="CL43" s="135">
        <f t="shared" si="59"/>
        <v>0</v>
      </c>
      <c r="CM43" s="135">
        <f t="shared" si="59"/>
        <v>0</v>
      </c>
      <c r="CN43" s="135">
        <f t="shared" si="59"/>
        <v>0</v>
      </c>
      <c r="CO43" s="135">
        <f t="shared" si="59"/>
        <v>0</v>
      </c>
      <c r="CP43" s="135">
        <f t="shared" si="59"/>
        <v>0</v>
      </c>
      <c r="CQ43" s="135">
        <f t="shared" si="59"/>
        <v>0</v>
      </c>
      <c r="CR43" s="135">
        <f t="shared" si="59"/>
        <v>0</v>
      </c>
      <c r="CS43" s="135">
        <f t="shared" ref="CS43:DH44" si="60">SUMIF($ED$49:$ED$126,$ED43,CS$49:CS$126)</f>
        <v>0</v>
      </c>
      <c r="CT43" s="135">
        <f t="shared" si="60"/>
        <v>0</v>
      </c>
      <c r="CU43" s="135">
        <f t="shared" si="60"/>
        <v>0</v>
      </c>
      <c r="CV43" s="135">
        <f t="shared" si="60"/>
        <v>0</v>
      </c>
      <c r="CW43" s="135">
        <f t="shared" si="60"/>
        <v>0</v>
      </c>
      <c r="CX43" s="135">
        <f t="shared" si="60"/>
        <v>0</v>
      </c>
      <c r="CY43" s="135">
        <f t="shared" si="60"/>
        <v>0</v>
      </c>
      <c r="CZ43" s="135">
        <f t="shared" si="60"/>
        <v>0</v>
      </c>
      <c r="DA43" s="135">
        <f t="shared" si="60"/>
        <v>0</v>
      </c>
      <c r="DB43" s="135">
        <f t="shared" si="60"/>
        <v>0</v>
      </c>
      <c r="DC43" s="135">
        <f t="shared" si="60"/>
        <v>0</v>
      </c>
      <c r="DD43" s="135">
        <f t="shared" si="60"/>
        <v>0</v>
      </c>
      <c r="DE43" s="135">
        <f t="shared" si="60"/>
        <v>0</v>
      </c>
      <c r="DF43" s="135">
        <f t="shared" si="60"/>
        <v>0</v>
      </c>
      <c r="DG43" s="135">
        <f t="shared" si="60"/>
        <v>0</v>
      </c>
      <c r="DH43" s="135">
        <f t="shared" si="60"/>
        <v>0</v>
      </c>
      <c r="DI43" s="135">
        <f t="shared" ref="DI43:DU44" si="61">SUMIF($ED$49:$ED$126,$ED43,DI$49:DI$126)</f>
        <v>0</v>
      </c>
      <c r="DJ43" s="135">
        <f t="shared" si="61"/>
        <v>0</v>
      </c>
      <c r="DK43" s="135">
        <f t="shared" si="61"/>
        <v>0</v>
      </c>
      <c r="DL43" s="135">
        <f t="shared" si="61"/>
        <v>0</v>
      </c>
      <c r="DM43" s="135">
        <f t="shared" si="61"/>
        <v>0</v>
      </c>
      <c r="DN43" s="135">
        <f t="shared" si="61"/>
        <v>0</v>
      </c>
      <c r="DO43" s="135">
        <f t="shared" si="61"/>
        <v>0</v>
      </c>
      <c r="DP43" s="135">
        <f t="shared" si="61"/>
        <v>0</v>
      </c>
      <c r="DQ43" s="135">
        <f t="shared" si="61"/>
        <v>0</v>
      </c>
      <c r="DR43" s="135">
        <f t="shared" si="61"/>
        <v>0</v>
      </c>
      <c r="DS43" s="135">
        <f t="shared" si="61"/>
        <v>0</v>
      </c>
      <c r="DT43" s="135">
        <f t="shared" si="61"/>
        <v>0</v>
      </c>
      <c r="DU43" s="135">
        <f t="shared" si="61"/>
        <v>0</v>
      </c>
      <c r="DV43" s="136">
        <f t="shared" si="33"/>
        <v>0</v>
      </c>
      <c r="DW43" s="72"/>
      <c r="EC43" s="138"/>
      <c r="ED43" s="137" t="str">
        <f>AN43&amp;"да"</f>
        <v>Лизингда</v>
      </c>
      <c r="EG43" s="137" t="str">
        <f>AN43 &amp; "0"</f>
        <v>Лизинг0</v>
      </c>
      <c r="EV43" s="144"/>
    </row>
    <row r="44" spans="3:152" ht="15" hidden="1" x14ac:dyDescent="0.25">
      <c r="C44" s="79"/>
      <c r="D44" s="128"/>
      <c r="E44" s="77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1"/>
      <c r="AM44" s="132" t="s">
        <v>216</v>
      </c>
      <c r="AN44" s="133" t="s">
        <v>217</v>
      </c>
      <c r="AO44" s="134"/>
      <c r="AP44" s="134"/>
      <c r="AQ44" s="134"/>
      <c r="AR44" s="134"/>
      <c r="AS44" s="134"/>
      <c r="AT44" s="134"/>
      <c r="AU44" s="134"/>
      <c r="AV44" s="134"/>
      <c r="AW44" s="135">
        <f t="shared" si="57"/>
        <v>0</v>
      </c>
      <c r="AX44" s="135">
        <f t="shared" si="57"/>
        <v>0</v>
      </c>
      <c r="AY44" s="135">
        <f t="shared" si="57"/>
        <v>0</v>
      </c>
      <c r="AZ44" s="135">
        <f t="shared" si="57"/>
        <v>0</v>
      </c>
      <c r="BA44" s="135">
        <f t="shared" si="57"/>
        <v>0</v>
      </c>
      <c r="BB44" s="135">
        <f t="shared" si="57"/>
        <v>0</v>
      </c>
      <c r="BC44" s="135">
        <f t="shared" si="57"/>
        <v>0</v>
      </c>
      <c r="BD44" s="135">
        <f t="shared" si="57"/>
        <v>0</v>
      </c>
      <c r="BE44" s="135">
        <f t="shared" si="57"/>
        <v>0</v>
      </c>
      <c r="BF44" s="135">
        <f t="shared" si="57"/>
        <v>0</v>
      </c>
      <c r="BG44" s="135">
        <f t="shared" si="57"/>
        <v>0</v>
      </c>
      <c r="BH44" s="135">
        <f t="shared" si="57"/>
        <v>0</v>
      </c>
      <c r="BI44" s="135">
        <f t="shared" si="57"/>
        <v>0</v>
      </c>
      <c r="BJ44" s="135">
        <f t="shared" si="57"/>
        <v>0</v>
      </c>
      <c r="BK44" s="135">
        <f t="shared" si="57"/>
        <v>0</v>
      </c>
      <c r="BL44" s="135">
        <f t="shared" si="57"/>
        <v>0</v>
      </c>
      <c r="BM44" s="135">
        <f t="shared" si="58"/>
        <v>0</v>
      </c>
      <c r="BN44" s="135">
        <f t="shared" si="58"/>
        <v>0</v>
      </c>
      <c r="BO44" s="135">
        <f t="shared" si="58"/>
        <v>0</v>
      </c>
      <c r="BP44" s="135">
        <f t="shared" si="58"/>
        <v>0</v>
      </c>
      <c r="BQ44" s="135">
        <f t="shared" si="58"/>
        <v>0</v>
      </c>
      <c r="BR44" s="135">
        <f t="shared" si="58"/>
        <v>0</v>
      </c>
      <c r="BS44" s="135">
        <f t="shared" si="58"/>
        <v>0</v>
      </c>
      <c r="BT44" s="135">
        <f t="shared" si="58"/>
        <v>0</v>
      </c>
      <c r="BU44" s="135">
        <f t="shared" si="58"/>
        <v>0</v>
      </c>
      <c r="BV44" s="135">
        <f t="shared" si="58"/>
        <v>0</v>
      </c>
      <c r="BW44" s="135">
        <f t="shared" si="58"/>
        <v>0</v>
      </c>
      <c r="BX44" s="135">
        <f t="shared" si="58"/>
        <v>0</v>
      </c>
      <c r="BY44" s="135">
        <f t="shared" si="58"/>
        <v>0</v>
      </c>
      <c r="BZ44" s="135">
        <f t="shared" si="58"/>
        <v>0</v>
      </c>
      <c r="CA44" s="135">
        <f t="shared" si="58"/>
        <v>0</v>
      </c>
      <c r="CB44" s="135">
        <f t="shared" si="58"/>
        <v>0</v>
      </c>
      <c r="CC44" s="135">
        <f t="shared" si="59"/>
        <v>0</v>
      </c>
      <c r="CD44" s="135">
        <f t="shared" si="59"/>
        <v>0</v>
      </c>
      <c r="CE44" s="135">
        <f t="shared" si="59"/>
        <v>0</v>
      </c>
      <c r="CF44" s="135">
        <f t="shared" si="59"/>
        <v>0</v>
      </c>
      <c r="CG44" s="135">
        <f t="shared" si="59"/>
        <v>0</v>
      </c>
      <c r="CH44" s="135">
        <f t="shared" si="59"/>
        <v>0</v>
      </c>
      <c r="CI44" s="135">
        <f t="shared" si="59"/>
        <v>0</v>
      </c>
      <c r="CJ44" s="135">
        <f t="shared" si="59"/>
        <v>0</v>
      </c>
      <c r="CK44" s="135">
        <f t="shared" si="59"/>
        <v>0</v>
      </c>
      <c r="CL44" s="135">
        <f t="shared" si="59"/>
        <v>0</v>
      </c>
      <c r="CM44" s="135">
        <f t="shared" si="59"/>
        <v>0</v>
      </c>
      <c r="CN44" s="135">
        <f t="shared" si="59"/>
        <v>0</v>
      </c>
      <c r="CO44" s="135">
        <f t="shared" si="59"/>
        <v>0</v>
      </c>
      <c r="CP44" s="135">
        <f t="shared" si="59"/>
        <v>0</v>
      </c>
      <c r="CQ44" s="135">
        <f t="shared" si="59"/>
        <v>0</v>
      </c>
      <c r="CR44" s="135">
        <f t="shared" si="59"/>
        <v>0</v>
      </c>
      <c r="CS44" s="135">
        <f t="shared" si="60"/>
        <v>0</v>
      </c>
      <c r="CT44" s="135">
        <f t="shared" si="60"/>
        <v>0</v>
      </c>
      <c r="CU44" s="135">
        <f t="shared" si="60"/>
        <v>0</v>
      </c>
      <c r="CV44" s="135">
        <f t="shared" si="60"/>
        <v>0</v>
      </c>
      <c r="CW44" s="135">
        <f t="shared" si="60"/>
        <v>0</v>
      </c>
      <c r="CX44" s="135">
        <f t="shared" si="60"/>
        <v>0</v>
      </c>
      <c r="CY44" s="135">
        <f t="shared" si="60"/>
        <v>0</v>
      </c>
      <c r="CZ44" s="135">
        <f t="shared" si="60"/>
        <v>0</v>
      </c>
      <c r="DA44" s="135">
        <f t="shared" si="60"/>
        <v>0</v>
      </c>
      <c r="DB44" s="135">
        <f t="shared" si="60"/>
        <v>0</v>
      </c>
      <c r="DC44" s="135">
        <f t="shared" si="60"/>
        <v>0</v>
      </c>
      <c r="DD44" s="135">
        <f t="shared" si="60"/>
        <v>0</v>
      </c>
      <c r="DE44" s="135">
        <f t="shared" si="60"/>
        <v>0</v>
      </c>
      <c r="DF44" s="135">
        <f t="shared" si="60"/>
        <v>0</v>
      </c>
      <c r="DG44" s="135">
        <f t="shared" si="60"/>
        <v>0</v>
      </c>
      <c r="DH44" s="135">
        <f t="shared" si="60"/>
        <v>0</v>
      </c>
      <c r="DI44" s="135">
        <f t="shared" si="61"/>
        <v>0</v>
      </c>
      <c r="DJ44" s="135">
        <f t="shared" si="61"/>
        <v>0</v>
      </c>
      <c r="DK44" s="135">
        <f t="shared" si="61"/>
        <v>0</v>
      </c>
      <c r="DL44" s="135">
        <f t="shared" si="61"/>
        <v>0</v>
      </c>
      <c r="DM44" s="135">
        <f t="shared" si="61"/>
        <v>0</v>
      </c>
      <c r="DN44" s="135">
        <f t="shared" si="61"/>
        <v>0</v>
      </c>
      <c r="DO44" s="135">
        <f t="shared" si="61"/>
        <v>0</v>
      </c>
      <c r="DP44" s="135">
        <f t="shared" si="61"/>
        <v>0</v>
      </c>
      <c r="DQ44" s="135">
        <f t="shared" si="61"/>
        <v>0</v>
      </c>
      <c r="DR44" s="135">
        <f t="shared" si="61"/>
        <v>0</v>
      </c>
      <c r="DS44" s="135">
        <f t="shared" si="61"/>
        <v>0</v>
      </c>
      <c r="DT44" s="135">
        <f t="shared" si="61"/>
        <v>0</v>
      </c>
      <c r="DU44" s="135">
        <f t="shared" si="61"/>
        <v>0</v>
      </c>
      <c r="DV44" s="136">
        <f t="shared" si="33"/>
        <v>0</v>
      </c>
      <c r="DW44" s="72"/>
      <c r="EC44" s="138"/>
      <c r="ED44" s="137" t="str">
        <f>AN44&amp;"да"</f>
        <v>Прочиеда</v>
      </c>
      <c r="EG44" s="137" t="str">
        <f>AN44 &amp; "0"</f>
        <v>Прочие0</v>
      </c>
      <c r="EV44" s="144"/>
    </row>
    <row r="45" spans="3:152" ht="15" customHeight="1" x14ac:dyDescent="0.15">
      <c r="C45" s="79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  <c r="CH45" s="146"/>
      <c r="CI45" s="146"/>
      <c r="CJ45" s="146"/>
      <c r="CK45" s="146"/>
      <c r="CL45" s="146"/>
      <c r="CM45" s="146"/>
      <c r="CN45" s="146"/>
      <c r="CO45" s="146"/>
      <c r="CP45" s="146"/>
      <c r="CQ45" s="146"/>
      <c r="CR45" s="146"/>
      <c r="CS45" s="146"/>
      <c r="CT45" s="146"/>
      <c r="CU45" s="146"/>
      <c r="CV45" s="146"/>
      <c r="CW45" s="146"/>
      <c r="CX45" s="146"/>
      <c r="CY45" s="146"/>
      <c r="CZ45" s="146"/>
      <c r="DA45" s="146"/>
      <c r="DB45" s="146"/>
      <c r="DC45" s="146"/>
      <c r="DD45" s="146"/>
      <c r="DE45" s="146"/>
      <c r="DF45" s="146"/>
      <c r="DG45" s="146"/>
      <c r="DH45" s="146"/>
      <c r="DI45" s="146"/>
      <c r="DJ45" s="146"/>
      <c r="DK45" s="146"/>
      <c r="DL45" s="146"/>
      <c r="DM45" s="146"/>
      <c r="DN45" s="146"/>
      <c r="DO45" s="146"/>
      <c r="DP45" s="146"/>
      <c r="DQ45" s="146"/>
      <c r="DR45" s="146"/>
      <c r="DS45" s="146"/>
      <c r="DT45" s="146"/>
      <c r="DU45" s="146"/>
      <c r="DV45" s="72"/>
      <c r="DW45" s="72"/>
      <c r="DX45" s="72"/>
      <c r="DY45" s="72"/>
      <c r="DZ45" s="72"/>
      <c r="EA45" s="72"/>
    </row>
    <row r="46" spans="3:152" ht="15" customHeight="1" x14ac:dyDescent="0.25">
      <c r="C46" s="79"/>
      <c r="D46" s="147"/>
      <c r="E46" s="148"/>
      <c r="F46" s="148"/>
      <c r="G46" s="148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49"/>
      <c r="BU46" s="149"/>
      <c r="BV46" s="149"/>
      <c r="BW46" s="149"/>
      <c r="BX46" s="149"/>
      <c r="BY46" s="149"/>
      <c r="BZ46" s="149"/>
      <c r="CA46" s="149"/>
      <c r="CB46" s="149"/>
      <c r="CC46" s="149"/>
      <c r="CD46" s="149"/>
      <c r="CE46" s="149"/>
      <c r="CF46" s="149"/>
      <c r="CG46" s="149"/>
      <c r="CH46" s="149"/>
      <c r="CI46" s="149"/>
      <c r="CJ46" s="149"/>
      <c r="CK46" s="149"/>
      <c r="CL46" s="149"/>
      <c r="CM46" s="149"/>
      <c r="CN46" s="149"/>
      <c r="CO46" s="149"/>
      <c r="CP46" s="149"/>
      <c r="CQ46" s="149"/>
      <c r="CR46" s="149"/>
      <c r="CS46" s="149"/>
      <c r="CT46" s="149"/>
      <c r="CU46" s="149"/>
      <c r="CV46" s="149"/>
      <c r="CW46" s="149"/>
      <c r="CX46" s="149"/>
      <c r="CY46" s="149"/>
      <c r="CZ46" s="149"/>
      <c r="DA46" s="149"/>
      <c r="DB46" s="149"/>
      <c r="DC46" s="149"/>
      <c r="DD46" s="149"/>
      <c r="DE46" s="149"/>
      <c r="DF46" s="149"/>
      <c r="DG46" s="149"/>
      <c r="DH46" s="149"/>
      <c r="DI46" s="149"/>
      <c r="DJ46" s="149"/>
      <c r="DK46" s="149"/>
      <c r="DL46" s="149"/>
      <c r="DM46" s="149"/>
      <c r="DN46" s="149"/>
      <c r="DO46" s="149"/>
      <c r="DP46" s="149"/>
      <c r="DQ46" s="149"/>
      <c r="DR46" s="149"/>
      <c r="DS46" s="149"/>
      <c r="DT46" s="149"/>
      <c r="DU46" s="149"/>
      <c r="DV46" s="149"/>
      <c r="DW46" s="149"/>
      <c r="DX46" s="149"/>
      <c r="DY46" s="149"/>
      <c r="DZ46" s="149"/>
      <c r="EA46" s="149"/>
      <c r="EB46" s="71"/>
    </row>
    <row r="47" spans="3:152" ht="27.75" customHeight="1" x14ac:dyDescent="0.25">
      <c r="C47" s="79"/>
      <c r="D47" s="93" t="s">
        <v>147</v>
      </c>
      <c r="E47" s="93" t="s">
        <v>148</v>
      </c>
      <c r="F47" s="93" t="s">
        <v>149</v>
      </c>
      <c r="G47" s="92" t="s">
        <v>150</v>
      </c>
      <c r="H47" s="95" t="s">
        <v>151</v>
      </c>
      <c r="I47" s="90" t="s">
        <v>152</v>
      </c>
      <c r="J47" s="96"/>
      <c r="K47" s="96"/>
      <c r="L47" s="96"/>
      <c r="M47" s="96"/>
      <c r="N47" s="95" t="s">
        <v>153</v>
      </c>
      <c r="O47" s="90" t="s">
        <v>154</v>
      </c>
      <c r="P47" s="90" t="s">
        <v>155</v>
      </c>
      <c r="Q47" s="96"/>
      <c r="R47" s="95" t="s">
        <v>156</v>
      </c>
      <c r="S47" s="97"/>
      <c r="T47" s="90" t="s">
        <v>157</v>
      </c>
      <c r="U47" s="98"/>
      <c r="V47" s="99" t="s">
        <v>158</v>
      </c>
      <c r="W47" s="90" t="s">
        <v>159</v>
      </c>
      <c r="X47" s="90" t="s">
        <v>160</v>
      </c>
      <c r="Y47" s="90" t="s">
        <v>161</v>
      </c>
      <c r="Z47" s="90" t="s">
        <v>162</v>
      </c>
      <c r="AA47" s="96"/>
      <c r="AB47" s="96"/>
      <c r="AC47" s="96"/>
      <c r="AD47" s="96"/>
      <c r="AE47" s="96"/>
      <c r="AF47" s="96"/>
      <c r="AG47" s="90" t="s">
        <v>152</v>
      </c>
      <c r="AH47" s="96"/>
      <c r="AI47" s="96"/>
      <c r="AJ47" s="96"/>
      <c r="AK47" s="96"/>
      <c r="AL47" s="98"/>
      <c r="AM47" s="99" t="s">
        <v>163</v>
      </c>
      <c r="AN47" s="95" t="s">
        <v>164</v>
      </c>
      <c r="AO47" s="90" t="s">
        <v>165</v>
      </c>
      <c r="AP47" s="90" t="s">
        <v>166</v>
      </c>
      <c r="AQ47" s="90" t="s">
        <v>167</v>
      </c>
      <c r="AR47" s="90" t="s">
        <v>168</v>
      </c>
      <c r="AS47" s="90" t="s">
        <v>169</v>
      </c>
      <c r="AT47" s="90" t="s">
        <v>170</v>
      </c>
      <c r="AU47" s="90" t="s">
        <v>171</v>
      </c>
      <c r="AV47" s="90" t="s">
        <v>172</v>
      </c>
      <c r="AW47" s="90" t="s">
        <v>173</v>
      </c>
      <c r="AX47" s="90" t="str">
        <f>"Факт за прошлые периоды по 31.12." &amp; god -1</f>
        <v>Факт за прошлые периоды по 31.12.2021</v>
      </c>
      <c r="AY47" s="90" t="str">
        <f>"Утверждено на "&amp;[1]Титульный!$F$9&amp;" год ¹"</f>
        <v>Утверждено на 2022 год ¹</v>
      </c>
      <c r="AZ47" s="90" t="str">
        <f>"Всего факт за I квартал " &amp; god &amp; " года"</f>
        <v>Всего факт за I квартал 2022 года</v>
      </c>
      <c r="BA47" s="90" t="str">
        <f>"Всего факт за I полугодие " &amp; god &amp; " года"</f>
        <v>Всего факт за I полугодие 2022 года</v>
      </c>
      <c r="BB47" s="90" t="str">
        <f>"Всего факт за 9 месяцев " &amp; god &amp; " года"</f>
        <v>Всего факт за 9 месяцев 2022 года</v>
      </c>
      <c r="BC47" s="90" t="str">
        <f>"Всего факт за год " &amp; god &amp; " года"</f>
        <v>Всего факт за год 2022 года</v>
      </c>
      <c r="BD47" s="90" t="str">
        <f>"Осталось профинансировать всего по ИП по результатам отчетного периода за год " &amp; god &amp; " года ³"</f>
        <v>Осталось профинансировать всего по ИП по результатам отчетного периода за год 2022 года ³</v>
      </c>
      <c r="BE47" s="90" t="str">
        <f>"Всего факт за " &amp; BE5 &amp; " " &amp; god &amp; " года ²³"</f>
        <v>Всего факт за I квартал 2022 года ²³</v>
      </c>
      <c r="BF47" s="100" t="str">
        <f>"Освоено (согласно актам выполненных работ) за " &amp; BE5 &amp; " " &amp; god &amp; " года (в соответствии с запланированными по ИП мероприятиями)²³"</f>
        <v>Освоено (согласно актам выполненных работ) за I квартал 2022 года (в соответствии с запланированными по ИП мероприятиями)²³</v>
      </c>
      <c r="BG47" s="100" t="str">
        <f>"Освоено (согласно актам выполненных работ)  за " &amp; BE5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I квартал 2022 года за предущие периоды реализации ИП (если мероприятие не было предусмотрено в плане 2022 года)</v>
      </c>
      <c r="BH47" s="100" t="str">
        <f>"Освоено (согласно актам выполненных работ) за " &amp; BE5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I квартал 2022 года за будущие периоды реализации ИП (если мероприятие не было предусмотрено в плане 2022 года)</v>
      </c>
      <c r="BI47" s="90" t="str">
        <f>"Всего факт за " &amp; BI6 &amp; " " &amp; god &amp; " года ²³"</f>
        <v>Всего факт за Январь 2022 года ²³</v>
      </c>
      <c r="BJ47" s="100" t="str">
        <f>"Освоено (согласно актам выполненных работ) за " &amp; BI6 &amp; " " &amp; god &amp; " года (в соответствии с запланированными по ИП мероприятиями)²³"</f>
        <v>Освоено (согласно актам выполненных работ) за Январь 2022 года (в соответствии с запланированными по ИП мероприятиями)²³</v>
      </c>
      <c r="BK47" s="100" t="str">
        <f>"Освоено (согласно актам выполненных работ)  за " &amp; BI6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Январь 2022 года за предущие периоды реализации ИП (если мероприятие не было предусмотрено в плане 2022 года)</v>
      </c>
      <c r="BL47" s="100" t="str">
        <f>"Освоено (согласно актам выполненных работ) за " &amp; BI6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Январь 2022 года за будущие периоды реализации ИП (если мероприятие не было предусмотрено в плане 2022 года)</v>
      </c>
      <c r="BM47" s="90" t="str">
        <f>"Всего факт за " &amp; BM6 &amp; " " &amp; god &amp; " года ²³"</f>
        <v>Всего факт за Февраль 2022 года ²³</v>
      </c>
      <c r="BN47" s="100" t="str">
        <f>"Освоено (согласно актам выполненных работ) за " &amp; BM6 &amp; " " &amp; god &amp; " года (в соответствии с запланированными по ИП мероприятиями)²³"</f>
        <v>Освоено (согласно актам выполненных работ) за Февраль 2022 года (в соответствии с запланированными по ИП мероприятиями)²³</v>
      </c>
      <c r="BO47" s="100" t="str">
        <f>"Освоено (согласно актам выполненных работ)  за " &amp; BM6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Февраль 2022 года за предущие периоды реализации ИП (если мероприятие не было предусмотрено в плане 2022 года)</v>
      </c>
      <c r="BP47" s="100" t="str">
        <f>"Освоено (согласно актам выполненных работ) за " &amp; BM6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Февраль 2022 года за будущие периоды реализации ИП (если мероприятие не было предусмотрено в плане 2022 года)</v>
      </c>
      <c r="BQ47" s="90" t="str">
        <f>"Всего факт за " &amp; BQ6 &amp; " " &amp; god &amp; " года ²³"</f>
        <v>Всего факт за Март 2022 года ²³</v>
      </c>
      <c r="BR47" s="100" t="str">
        <f>"Освоено (согласно актам выполненных работ) за " &amp; BQ6 &amp; " " &amp; god &amp; " года (в соответствии с запланированными по ИП мероприятиями)²³"</f>
        <v>Освоено (согласно актам выполненных работ) за Март 2022 года (в соответствии с запланированными по ИП мероприятиями)²³</v>
      </c>
      <c r="BS47" s="100" t="str">
        <f>"Освоено (согласно актам выполненных работ)  за " &amp; BQ6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Март 2022 года за предущие периоды реализации ИП (если мероприятие не было предусмотрено в плане 2022 года)</v>
      </c>
      <c r="BT47" s="100" t="str">
        <f>"Освоено (согласно актам выполненных работ) за " &amp; BQ6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Март 2022 года за будущие периоды реализации ИП (если мероприятие не было предусмотрено в плане 2022 года)</v>
      </c>
      <c r="BU47" s="90" t="s">
        <v>219</v>
      </c>
      <c r="BV47" s="90" t="str">
        <f>"Всего факт за " &amp; BV5 &amp; " " &amp; god &amp; " года ²³"</f>
        <v>Всего факт за I полугодие 2022 года ²³</v>
      </c>
      <c r="BW47" s="100" t="str">
        <f>"Освоено (согласно актам выполненных работ) за " &amp; BV5 &amp; " " &amp; god &amp; " года (в соответствии с запланированными по ИП мероприятиями)²³"</f>
        <v>Освоено (согласно актам выполненных работ) за I полугодие 2022 года (в соответствии с запланированными по ИП мероприятиями)²³</v>
      </c>
      <c r="BX47" s="100" t="str">
        <f>"Освоено (согласно актам выполненных работ)  за " &amp; BV5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I полугодие 2022 года за предущие периоды реализации ИП (если мероприятие не было предусмотрено в плане 2022 года)</v>
      </c>
      <c r="BY47" s="100" t="str">
        <f>"Освоено (согласно актам выполненных работ) за " &amp; BV5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I полугодие 2022 года за будущие периоды реализации ИП (если мероприятие не было предусмотрено в плане 2022 года)</v>
      </c>
      <c r="BZ47" s="90" t="str">
        <f>"Всего факт за " &amp; BZ6 &amp; " " &amp; god &amp; " года ²³"</f>
        <v>Всего факт за Апрель 2022 года ²³</v>
      </c>
      <c r="CA47" s="100" t="str">
        <f>"Освоено (согласно актам выполненных работ) за " &amp; BZ6 &amp; " " &amp; god &amp; " года (в соответствии с запланированными по ИП мероприятиями)²³"</f>
        <v>Освоено (согласно актам выполненных работ) за Апрель 2022 года (в соответствии с запланированными по ИП мероприятиями)²³</v>
      </c>
      <c r="CB47" s="100" t="str">
        <f>"Освоено (согласно актам выполненных работ)  за " &amp; BZ6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Апрель 2022 года за предущие периоды реализации ИП (если мероприятие не было предусмотрено в плане 2022 года)</v>
      </c>
      <c r="CC47" s="100" t="str">
        <f>"Освоено (согласно актам выполненных работ) за " &amp; BZ6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Апрель 2022 года за будущие периоды реализации ИП (если мероприятие не было предусмотрено в плане 2022 года)</v>
      </c>
      <c r="CD47" s="90" t="str">
        <f>"Всего факт за " &amp; CD6 &amp; " " &amp; god &amp; " года ²³"</f>
        <v>Всего факт за Май 2022 года ²³</v>
      </c>
      <c r="CE47" s="100" t="str">
        <f>"Освоено (согласно актам выполненных работ) за " &amp; CD6 &amp; " " &amp; god &amp; " года (в соответствии с запланированными по ИП мероприятиями)²³"</f>
        <v>Освоено (согласно актам выполненных работ) за Май 2022 года (в соответствии с запланированными по ИП мероприятиями)²³</v>
      </c>
      <c r="CF47" s="100" t="str">
        <f>"Освоено (согласно актам выполненных работ)  за " &amp; CD6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Май 2022 года за предущие периоды реализации ИП (если мероприятие не было предусмотрено в плане 2022 года)</v>
      </c>
      <c r="CG47" s="100" t="str">
        <f>"Освоено (согласно актам выполненных работ) за " &amp; CD6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Май 2022 года за будущие периоды реализации ИП (если мероприятие не было предусмотрено в плане 2022 года)</v>
      </c>
      <c r="CH47" s="90" t="str">
        <f>"Всего факт за " &amp; CH6 &amp; " " &amp; god &amp; " года ²³"</f>
        <v>Всего факт за Июнь 2022 года ²³</v>
      </c>
      <c r="CI47" s="100" t="str">
        <f>"Освоено (согласно актам выполненных работ) за " &amp; CH6 &amp; " " &amp; god &amp; " года (в соответствии с запланированными по ИП мероприятиями)²³"</f>
        <v>Освоено (согласно актам выполненных работ) за Июнь 2022 года (в соответствии с запланированными по ИП мероприятиями)²³</v>
      </c>
      <c r="CJ47" s="100" t="str">
        <f>"Освоено (согласно актам выполненных работ)  за " &amp; CH6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Июнь 2022 года за предущие периоды реализации ИП (если мероприятие не было предусмотрено в плане 2022 года)</v>
      </c>
      <c r="CK47" s="100" t="str">
        <f>"Освоено (согласно актам выполненных работ) за " &amp; CH6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Июнь 2022 года за будущие периоды реализации ИП (если мероприятие не было предусмотрено в плане 2022 года)</v>
      </c>
      <c r="CL47" s="90" t="s">
        <v>219</v>
      </c>
      <c r="CM47" s="90" t="str">
        <f>"Всего факт за " &amp; CM5 &amp; " " &amp; god &amp; " года ²³"</f>
        <v>Всего факт за 9 месяцев 2022 года ²³</v>
      </c>
      <c r="CN47" s="100" t="str">
        <f>"Освоено (согласно актам выполненных работ) за " &amp; CM5 &amp; " " &amp; god &amp; " года (в соответствии с запланированными по ИП мероприятиями)²³"</f>
        <v>Освоено (согласно актам выполненных работ) за 9 месяцев 2022 года (в соответствии с запланированными по ИП мероприятиями)²³</v>
      </c>
      <c r="CO47" s="100" t="str">
        <f>"Освоено (согласно актам выполненных работ)  за " &amp; CM5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9 месяцев 2022 года за предущие периоды реализации ИП (если мероприятие не было предусмотрено в плане 2022 года)</v>
      </c>
      <c r="CP47" s="100" t="str">
        <f>"Освоено (согласно актам выполненных работ) за " &amp; CM5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9 месяцев 2022 года за будущие периоды реализации ИП (если мероприятие не было предусмотрено в плане 2022 года)</v>
      </c>
      <c r="CQ47" s="90" t="str">
        <f>"Всего факт за " &amp; CQ6 &amp; " " &amp; god &amp; " года ²³"</f>
        <v>Всего факт за Июль 2022 года ²³</v>
      </c>
      <c r="CR47" s="100" t="str">
        <f>"Освоено (согласно актам выполненных работ) за " &amp; CQ6 &amp; " " &amp; god &amp; " года (в соответствии с запланированными по ИП мероприятиями)²³"</f>
        <v>Освоено (согласно актам выполненных работ) за Июль 2022 года (в соответствии с запланированными по ИП мероприятиями)²³</v>
      </c>
      <c r="CS47" s="100" t="str">
        <f>"Освоено (согласно актам выполненных работ)  за " &amp; CQ6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Июль 2022 года за предущие периоды реализации ИП (если мероприятие не было предусмотрено в плане 2022 года)</v>
      </c>
      <c r="CT47" s="100" t="str">
        <f>"Освоено (согласно актам выполненных работ) за " &amp; CQ6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Июль 2022 года за будущие периоды реализации ИП (если мероприятие не было предусмотрено в плане 2022 года)</v>
      </c>
      <c r="CU47" s="90" t="str">
        <f>"Всего факт за " &amp; CU6 &amp; " " &amp; god &amp; " года ²³"</f>
        <v>Всего факт за Август 2022 года ²³</v>
      </c>
      <c r="CV47" s="100" t="str">
        <f>"Освоено (согласно актам выполненных работ) за " &amp; CU6 &amp; " " &amp; god &amp; " года (в соответствии с запланированными по ИП мероприятиями)²³"</f>
        <v>Освоено (согласно актам выполненных работ) за Август 2022 года (в соответствии с запланированными по ИП мероприятиями)²³</v>
      </c>
      <c r="CW47" s="100" t="str">
        <f>"Освоено (согласно актам выполненных работ)  за " &amp; CU6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Август 2022 года за предущие периоды реализации ИП (если мероприятие не было предусмотрено в плане 2022 года)</v>
      </c>
      <c r="CX47" s="100" t="str">
        <f>"Освоено (согласно актам выполненных работ) за " &amp; CU6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Август 2022 года за будущие периоды реализации ИП (если мероприятие не было предусмотрено в плане 2022 года)</v>
      </c>
      <c r="CY47" s="90" t="str">
        <f>"Всего факт за " &amp; CY6 &amp; " " &amp; god &amp; " года ²³"</f>
        <v>Всего факт за Сентябрь 2022 года ²³</v>
      </c>
      <c r="CZ47" s="100" t="str">
        <f>"Освоено (согласно актам выполненных работ) за " &amp; CY6 &amp; " " &amp; god &amp; " года (в соответствии с запланированными по ИП мероприятиями)²³"</f>
        <v>Освоено (согласно актам выполненных работ) за Сентябрь 2022 года (в соответствии с запланированными по ИП мероприятиями)²³</v>
      </c>
      <c r="DA47" s="100" t="str">
        <f>"Освоено (согласно актам выполненных работ)  за " &amp; CY6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Сентябрь 2022 года за предущие периоды реализации ИП (если мероприятие не было предусмотрено в плане 2022 года)</v>
      </c>
      <c r="DB47" s="100" t="str">
        <f>"Освоено (согласно актам выполненных работ) за " &amp; CY6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Сентябрь 2022 года за будущие периоды реализации ИП (если мероприятие не было предусмотрено в плане 2022 года)</v>
      </c>
      <c r="DC47" s="90" t="s">
        <v>219</v>
      </c>
      <c r="DD47" s="90" t="str">
        <f>"Всего факт за " &amp; DD5 &amp; " " &amp; god &amp; " года ²³"</f>
        <v>Всего факт за год 2022 года ²³</v>
      </c>
      <c r="DE47" s="100" t="str">
        <f>"Освоено (согласно актам выполненных работ) за " &amp; DD5 &amp; " " &amp; god &amp; " года (в соответствии с запланированными по ИП мероприятиями)²³"</f>
        <v>Освоено (согласно актам выполненных работ) за год 2022 года (в соответствии с запланированными по ИП мероприятиями)²³</v>
      </c>
      <c r="DF47" s="100" t="str">
        <f>"Освоено (согласно актам выполненных работ)  за " &amp; DD5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год 2022 года за предущие периоды реализации ИП (если мероприятие не было предусмотрено в плане 2022 года)</v>
      </c>
      <c r="DG47" s="100" t="str">
        <f>"Освоено (согласно актам выполненных работ) за " &amp; DD5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год 2022 года за будущие периоды реализации ИП (если мероприятие не было предусмотрено в плане 2022 года)</v>
      </c>
      <c r="DH47" s="90" t="str">
        <f>"Всего факт за " &amp; DH6 &amp; " " &amp; god &amp; " года ²³"</f>
        <v>Всего факт за Октябрь 2022 года ²³</v>
      </c>
      <c r="DI47" s="100" t="str">
        <f>"Освоено (согласно актам выполненных работ) за " &amp; DH6 &amp; " " &amp; god &amp; " года (в соответствии с запланированными по ИП мероприятиями)²³"</f>
        <v>Освоено (согласно актам выполненных работ) за Октябрь 2022 года (в соответствии с запланированными по ИП мероприятиями)²³</v>
      </c>
      <c r="DJ47" s="100" t="str">
        <f>"Освоено (согласно актам выполненных работ)  за " &amp; DH6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Октябрь 2022 года за предущие периоды реализации ИП (если мероприятие не было предусмотрено в плане 2022 года)</v>
      </c>
      <c r="DK47" s="100" t="str">
        <f>"Освоено (согласно актам выполненных работ) за " &amp; DH6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Октябрь 2022 года за будущие периоды реализации ИП (если мероприятие не было предусмотрено в плане 2022 года)</v>
      </c>
      <c r="DL47" s="90" t="str">
        <f>"Всего факт за " &amp; DL6 &amp; " " &amp; god &amp; " года ²³"</f>
        <v>Всего факт за Ноябрь 2022 года ²³</v>
      </c>
      <c r="DM47" s="100" t="str">
        <f>"Освоено (согласно актам выполненных работ) за " &amp; DL6 &amp; " " &amp; god &amp; " года (в соответствии с запланированными по ИП мероприятиями)²³"</f>
        <v>Освоено (согласно актам выполненных работ) за Ноябрь 2022 года (в соответствии с запланированными по ИП мероприятиями)²³</v>
      </c>
      <c r="DN47" s="100" t="str">
        <f>"Освоено (согласно актам выполненных работ)  за " &amp; DL6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Ноябрь 2022 года за предущие периоды реализации ИП (если мероприятие не было предусмотрено в плане 2022 года)</v>
      </c>
      <c r="DO47" s="100" t="str">
        <f>"Освоено (согласно актам выполненных работ) за " &amp; DL6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Ноябрь 2022 года за будущие периоды реализации ИП (если мероприятие не было предусмотрено в плане 2022 года)</v>
      </c>
      <c r="DP47" s="90" t="str">
        <f>"Всего факт за " &amp; DP6 &amp; " " &amp; god &amp; " года ²³"</f>
        <v>Всего факт за Декабрь 2022 года ²³</v>
      </c>
      <c r="DQ47" s="100" t="str">
        <f>"Освоено (согласно актам выполненных работ) за " &amp; DP6 &amp; " " &amp; god &amp; " года (в соответствии с запланированными по ИП мероприятиями)²³"</f>
        <v>Освоено (согласно актам выполненных работ) за Декабрь 2022 года (в соответствии с запланированными по ИП мероприятиями)²³</v>
      </c>
      <c r="DR47" s="100" t="str">
        <f>"Освоено (согласно актам выполненных работ)  за " &amp; DP6 &amp; " " &amp; god &amp; " года за предущие периоды реализации ИП (если мероприятие не было предусмотрено в плане " &amp; god &amp; " года)"</f>
        <v>Освоено (согласно актам выполненных работ)  за Декабрь 2022 года за предущие периоды реализации ИП (если мероприятие не было предусмотрено в плане 2022 года)</v>
      </c>
      <c r="DS47" s="100" t="str">
        <f>"Освоено (согласно актам выполненных работ) за " &amp; DP6 &amp; " " &amp; god &amp; " года за будущие периоды реализации ИП (если мероприятие не было предусмотрено в плане " &amp; god &amp; " года)"</f>
        <v>Освоено (согласно актам выполненных работ) за Декабрь 2022 года за будущие периоды реализации ИП (если мероприятие не было предусмотрено в плане 2022 года)</v>
      </c>
      <c r="DT47" s="90" t="s">
        <v>219</v>
      </c>
      <c r="DU47" s="90" t="s">
        <v>133</v>
      </c>
      <c r="DV47" s="150" t="s">
        <v>220</v>
      </c>
      <c r="DW47" s="151"/>
      <c r="DX47" s="151"/>
      <c r="DY47" s="151"/>
      <c r="DZ47" s="152" t="s">
        <v>221</v>
      </c>
      <c r="EA47" s="153"/>
      <c r="EB47" s="71"/>
    </row>
    <row r="48" spans="3:152" ht="54" customHeight="1" x14ac:dyDescent="0.25">
      <c r="C48" s="79"/>
      <c r="D48" s="103"/>
      <c r="E48" s="103"/>
      <c r="F48" s="103"/>
      <c r="G48" s="103"/>
      <c r="H48" s="104"/>
      <c r="I48" s="105" t="s">
        <v>174</v>
      </c>
      <c r="J48" s="105" t="s">
        <v>175</v>
      </c>
      <c r="K48" s="105" t="s">
        <v>176</v>
      </c>
      <c r="L48" s="105" t="s">
        <v>177</v>
      </c>
      <c r="M48" s="105" t="s">
        <v>178</v>
      </c>
      <c r="N48" s="104"/>
      <c r="O48" s="94"/>
      <c r="P48" s="105" t="s">
        <v>179</v>
      </c>
      <c r="Q48" s="105" t="s">
        <v>132</v>
      </c>
      <c r="R48" s="105" t="s">
        <v>180</v>
      </c>
      <c r="S48" s="105" t="s">
        <v>181</v>
      </c>
      <c r="T48" s="94"/>
      <c r="U48" s="106"/>
      <c r="V48" s="107"/>
      <c r="W48" s="94"/>
      <c r="X48" s="94"/>
      <c r="Y48" s="94"/>
      <c r="Z48" s="105" t="s">
        <v>174</v>
      </c>
      <c r="AA48" s="105" t="s">
        <v>175</v>
      </c>
      <c r="AB48" s="105" t="s">
        <v>176</v>
      </c>
      <c r="AC48" s="105" t="s">
        <v>182</v>
      </c>
      <c r="AD48" s="105" t="s">
        <v>176</v>
      </c>
      <c r="AE48" s="105" t="s">
        <v>183</v>
      </c>
      <c r="AF48" s="105" t="s">
        <v>184</v>
      </c>
      <c r="AG48" s="105" t="s">
        <v>174</v>
      </c>
      <c r="AH48" s="105" t="s">
        <v>175</v>
      </c>
      <c r="AI48" s="105" t="s">
        <v>176</v>
      </c>
      <c r="AJ48" s="105" t="s">
        <v>182</v>
      </c>
      <c r="AK48" s="105" t="s">
        <v>176</v>
      </c>
      <c r="AL48" s="106"/>
      <c r="AM48" s="107"/>
      <c r="AN48" s="10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108"/>
      <c r="BG48" s="108"/>
      <c r="BH48" s="108"/>
      <c r="BI48" s="94"/>
      <c r="BJ48" s="108"/>
      <c r="BK48" s="108"/>
      <c r="BL48" s="108"/>
      <c r="BM48" s="94"/>
      <c r="BN48" s="108"/>
      <c r="BO48" s="108"/>
      <c r="BP48" s="108"/>
      <c r="BQ48" s="94"/>
      <c r="BR48" s="108"/>
      <c r="BS48" s="108"/>
      <c r="BT48" s="108"/>
      <c r="BU48" s="94"/>
      <c r="BV48" s="94"/>
      <c r="BW48" s="108"/>
      <c r="BX48" s="108"/>
      <c r="BY48" s="108"/>
      <c r="BZ48" s="94"/>
      <c r="CA48" s="108"/>
      <c r="CB48" s="108"/>
      <c r="CC48" s="108"/>
      <c r="CD48" s="94"/>
      <c r="CE48" s="108"/>
      <c r="CF48" s="108"/>
      <c r="CG48" s="108"/>
      <c r="CH48" s="94"/>
      <c r="CI48" s="108"/>
      <c r="CJ48" s="108"/>
      <c r="CK48" s="108"/>
      <c r="CL48" s="94"/>
      <c r="CM48" s="94"/>
      <c r="CN48" s="108"/>
      <c r="CO48" s="108"/>
      <c r="CP48" s="108"/>
      <c r="CQ48" s="94"/>
      <c r="CR48" s="108"/>
      <c r="CS48" s="108"/>
      <c r="CT48" s="108"/>
      <c r="CU48" s="94"/>
      <c r="CV48" s="108"/>
      <c r="CW48" s="108"/>
      <c r="CX48" s="108"/>
      <c r="CY48" s="94"/>
      <c r="CZ48" s="108"/>
      <c r="DA48" s="108"/>
      <c r="DB48" s="108"/>
      <c r="DC48" s="94"/>
      <c r="DD48" s="94"/>
      <c r="DE48" s="108"/>
      <c r="DF48" s="108"/>
      <c r="DG48" s="108"/>
      <c r="DH48" s="94"/>
      <c r="DI48" s="108"/>
      <c r="DJ48" s="108"/>
      <c r="DK48" s="108"/>
      <c r="DL48" s="94"/>
      <c r="DM48" s="108"/>
      <c r="DN48" s="108"/>
      <c r="DO48" s="108"/>
      <c r="DP48" s="94"/>
      <c r="DQ48" s="108"/>
      <c r="DR48" s="108"/>
      <c r="DS48" s="108"/>
      <c r="DT48" s="94"/>
      <c r="DU48" s="94"/>
      <c r="DV48" s="154" t="s">
        <v>222</v>
      </c>
      <c r="DW48" s="154" t="s">
        <v>223</v>
      </c>
      <c r="DX48" s="105" t="s">
        <v>224</v>
      </c>
      <c r="DY48" s="105" t="s">
        <v>225</v>
      </c>
      <c r="DZ48" s="70" t="s">
        <v>221</v>
      </c>
      <c r="EA48" s="70" t="s">
        <v>226</v>
      </c>
      <c r="EB48" s="71"/>
    </row>
    <row r="49" spans="3:152" ht="12.75" customHeight="1" thickBot="1" x14ac:dyDescent="0.3">
      <c r="C49" s="79"/>
      <c r="D49" s="155"/>
      <c r="E49" s="155"/>
      <c r="F49" s="155"/>
      <c r="G49" s="155"/>
      <c r="H49" s="118" t="s">
        <v>134</v>
      </c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56" t="s">
        <v>134</v>
      </c>
      <c r="AO49" s="156"/>
      <c r="AP49" s="156"/>
      <c r="AQ49" s="156"/>
      <c r="AR49" s="156"/>
      <c r="AS49" s="156"/>
      <c r="AT49" s="156"/>
      <c r="AU49" s="156"/>
      <c r="AV49" s="156"/>
      <c r="AW49" s="119">
        <f t="shared" ref="AW49:DH49" si="62">SUMIF($EB50:$EB126,"&lt;&gt;1",AW50:AW126)</f>
        <v>340355.56</v>
      </c>
      <c r="AX49" s="119">
        <f t="shared" si="62"/>
        <v>0</v>
      </c>
      <c r="AY49" s="119">
        <f t="shared" si="62"/>
        <v>75351.360000000001</v>
      </c>
      <c r="AZ49" s="119">
        <f t="shared" si="62"/>
        <v>0</v>
      </c>
      <c r="BA49" s="119">
        <f t="shared" si="62"/>
        <v>0</v>
      </c>
      <c r="BB49" s="119">
        <f t="shared" si="62"/>
        <v>0</v>
      </c>
      <c r="BC49" s="119">
        <f t="shared" si="62"/>
        <v>58460.25</v>
      </c>
      <c r="BD49" s="119">
        <f t="shared" si="62"/>
        <v>281895.31</v>
      </c>
      <c r="BE49" s="119">
        <f t="shared" si="62"/>
        <v>0</v>
      </c>
      <c r="BF49" s="119">
        <f t="shared" si="62"/>
        <v>0</v>
      </c>
      <c r="BG49" s="119">
        <f t="shared" si="62"/>
        <v>0</v>
      </c>
      <c r="BH49" s="119">
        <f t="shared" si="62"/>
        <v>0</v>
      </c>
      <c r="BI49" s="119">
        <f t="shared" si="62"/>
        <v>0</v>
      </c>
      <c r="BJ49" s="119">
        <f t="shared" si="62"/>
        <v>0</v>
      </c>
      <c r="BK49" s="119">
        <f t="shared" si="62"/>
        <v>0</v>
      </c>
      <c r="BL49" s="119">
        <f t="shared" si="62"/>
        <v>0</v>
      </c>
      <c r="BM49" s="119">
        <f t="shared" si="62"/>
        <v>0</v>
      </c>
      <c r="BN49" s="119">
        <f t="shared" si="62"/>
        <v>0</v>
      </c>
      <c r="BO49" s="119">
        <f t="shared" si="62"/>
        <v>0</v>
      </c>
      <c r="BP49" s="119">
        <f t="shared" si="62"/>
        <v>0</v>
      </c>
      <c r="BQ49" s="119">
        <f t="shared" si="62"/>
        <v>0</v>
      </c>
      <c r="BR49" s="119">
        <f t="shared" si="62"/>
        <v>0</v>
      </c>
      <c r="BS49" s="119">
        <f t="shared" si="62"/>
        <v>0</v>
      </c>
      <c r="BT49" s="119">
        <f t="shared" si="62"/>
        <v>0</v>
      </c>
      <c r="BU49" s="119">
        <f t="shared" si="62"/>
        <v>340355.56</v>
      </c>
      <c r="BV49" s="119">
        <f t="shared" si="62"/>
        <v>0</v>
      </c>
      <c r="BW49" s="119">
        <f t="shared" si="62"/>
        <v>0</v>
      </c>
      <c r="BX49" s="119">
        <f t="shared" si="62"/>
        <v>0</v>
      </c>
      <c r="BY49" s="119">
        <f t="shared" si="62"/>
        <v>0</v>
      </c>
      <c r="BZ49" s="119">
        <f t="shared" si="62"/>
        <v>0</v>
      </c>
      <c r="CA49" s="119">
        <f t="shared" si="62"/>
        <v>0</v>
      </c>
      <c r="CB49" s="119">
        <f t="shared" si="62"/>
        <v>0</v>
      </c>
      <c r="CC49" s="119">
        <f t="shared" si="62"/>
        <v>0</v>
      </c>
      <c r="CD49" s="119">
        <f t="shared" si="62"/>
        <v>0</v>
      </c>
      <c r="CE49" s="119">
        <f t="shared" si="62"/>
        <v>0</v>
      </c>
      <c r="CF49" s="119">
        <f t="shared" si="62"/>
        <v>0</v>
      </c>
      <c r="CG49" s="119">
        <f t="shared" si="62"/>
        <v>0</v>
      </c>
      <c r="CH49" s="119">
        <f t="shared" si="62"/>
        <v>0</v>
      </c>
      <c r="CI49" s="119">
        <f t="shared" si="62"/>
        <v>0</v>
      </c>
      <c r="CJ49" s="119">
        <f t="shared" si="62"/>
        <v>0</v>
      </c>
      <c r="CK49" s="119">
        <f t="shared" si="62"/>
        <v>0</v>
      </c>
      <c r="CL49" s="119">
        <f t="shared" si="62"/>
        <v>340355.56</v>
      </c>
      <c r="CM49" s="119">
        <f t="shared" si="62"/>
        <v>0</v>
      </c>
      <c r="CN49" s="119">
        <f t="shared" si="62"/>
        <v>0</v>
      </c>
      <c r="CO49" s="119">
        <f t="shared" si="62"/>
        <v>0</v>
      </c>
      <c r="CP49" s="119">
        <f t="shared" si="62"/>
        <v>0</v>
      </c>
      <c r="CQ49" s="119">
        <f t="shared" si="62"/>
        <v>0</v>
      </c>
      <c r="CR49" s="119">
        <f t="shared" si="62"/>
        <v>0</v>
      </c>
      <c r="CS49" s="119">
        <f t="shared" si="62"/>
        <v>0</v>
      </c>
      <c r="CT49" s="119">
        <f t="shared" si="62"/>
        <v>0</v>
      </c>
      <c r="CU49" s="119">
        <f t="shared" si="62"/>
        <v>0</v>
      </c>
      <c r="CV49" s="119">
        <f t="shared" si="62"/>
        <v>0</v>
      </c>
      <c r="CW49" s="119">
        <f t="shared" si="62"/>
        <v>0</v>
      </c>
      <c r="CX49" s="119">
        <f t="shared" si="62"/>
        <v>0</v>
      </c>
      <c r="CY49" s="119">
        <f t="shared" si="62"/>
        <v>0</v>
      </c>
      <c r="CZ49" s="119">
        <f t="shared" si="62"/>
        <v>0</v>
      </c>
      <c r="DA49" s="119">
        <f t="shared" si="62"/>
        <v>0</v>
      </c>
      <c r="DB49" s="119">
        <f t="shared" si="62"/>
        <v>0</v>
      </c>
      <c r="DC49" s="119">
        <f t="shared" si="62"/>
        <v>340355.56</v>
      </c>
      <c r="DD49" s="119">
        <f t="shared" si="62"/>
        <v>58460.25</v>
      </c>
      <c r="DE49" s="119">
        <f t="shared" si="62"/>
        <v>58460.25</v>
      </c>
      <c r="DF49" s="119">
        <f t="shared" si="62"/>
        <v>0</v>
      </c>
      <c r="DG49" s="119">
        <f t="shared" si="62"/>
        <v>0</v>
      </c>
      <c r="DH49" s="119">
        <f t="shared" si="62"/>
        <v>0</v>
      </c>
      <c r="DI49" s="119">
        <f t="shared" ref="DI49:DT49" si="63">SUMIF($EB50:$EB126,"&lt;&gt;1",DI50:DI126)</f>
        <v>0</v>
      </c>
      <c r="DJ49" s="119">
        <f t="shared" si="63"/>
        <v>0</v>
      </c>
      <c r="DK49" s="119">
        <f t="shared" si="63"/>
        <v>0</v>
      </c>
      <c r="DL49" s="119">
        <f t="shared" si="63"/>
        <v>15901.86</v>
      </c>
      <c r="DM49" s="119">
        <f t="shared" si="63"/>
        <v>15901.86</v>
      </c>
      <c r="DN49" s="119">
        <f t="shared" si="63"/>
        <v>0</v>
      </c>
      <c r="DO49" s="119">
        <f t="shared" si="63"/>
        <v>0</v>
      </c>
      <c r="DP49" s="119">
        <f t="shared" si="63"/>
        <v>58460.25</v>
      </c>
      <c r="DQ49" s="119">
        <f t="shared" si="63"/>
        <v>58460.25</v>
      </c>
      <c r="DR49" s="119">
        <f t="shared" si="63"/>
        <v>0</v>
      </c>
      <c r="DS49" s="119">
        <f t="shared" si="63"/>
        <v>0</v>
      </c>
      <c r="DT49" s="119">
        <f t="shared" si="63"/>
        <v>281895.31</v>
      </c>
      <c r="DU49" s="157"/>
      <c r="DV49" s="157"/>
      <c r="DW49" s="157"/>
      <c r="DX49" s="157"/>
      <c r="DY49" s="157"/>
      <c r="DZ49" s="157"/>
      <c r="EA49" s="157"/>
      <c r="EB49" s="71"/>
    </row>
    <row r="50" spans="3:152" ht="12" hidden="1" customHeight="1" x14ac:dyDescent="0.25">
      <c r="C50" s="79"/>
      <c r="D50" s="145">
        <v>0</v>
      </c>
      <c r="E50" s="145"/>
      <c r="F50" s="145"/>
      <c r="G50" s="145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7"/>
      <c r="DE50" s="77"/>
      <c r="DF50" s="77"/>
      <c r="DG50" s="77"/>
      <c r="DH50" s="77"/>
      <c r="DI50" s="77"/>
      <c r="DJ50" s="77"/>
      <c r="DK50" s="77"/>
      <c r="DL50" s="77"/>
      <c r="DM50" s="77"/>
      <c r="DN50" s="77"/>
      <c r="DO50" s="77"/>
      <c r="DP50" s="77"/>
      <c r="DQ50" s="77"/>
      <c r="DR50" s="77"/>
      <c r="DS50" s="77"/>
      <c r="DT50" s="77"/>
      <c r="DU50" s="77"/>
      <c r="DV50" s="77"/>
      <c r="DW50" s="77"/>
      <c r="DX50" s="77"/>
      <c r="DY50" s="77"/>
      <c r="DZ50" s="77"/>
      <c r="EA50" s="77"/>
      <c r="EB50" s="71"/>
    </row>
    <row r="51" spans="3:152" ht="11.25" customHeight="1" x14ac:dyDescent="0.25">
      <c r="C51" s="158"/>
      <c r="D51" s="159">
        <v>1</v>
      </c>
      <c r="E51" s="160" t="s">
        <v>227</v>
      </c>
      <c r="F51" s="160" t="s">
        <v>228</v>
      </c>
      <c r="G51" s="160" t="s">
        <v>229</v>
      </c>
      <c r="H51" s="160" t="s">
        <v>230</v>
      </c>
      <c r="I51" s="160" t="s">
        <v>231</v>
      </c>
      <c r="J51" s="160" t="s">
        <v>231</v>
      </c>
      <c r="K51" s="159" t="s">
        <v>232</v>
      </c>
      <c r="L51" s="161"/>
      <c r="M51" s="161"/>
      <c r="N51" s="159">
        <v>5</v>
      </c>
      <c r="O51" s="159">
        <v>2022</v>
      </c>
      <c r="P51" s="162" t="s">
        <v>233</v>
      </c>
      <c r="Q51" s="162" t="s">
        <v>234</v>
      </c>
      <c r="R51" s="163">
        <v>0</v>
      </c>
      <c r="S51" s="164">
        <v>0</v>
      </c>
      <c r="T51" s="165" t="s">
        <v>25</v>
      </c>
      <c r="U51" s="166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7"/>
      <c r="BQ51" s="167"/>
      <c r="BR51" s="167"/>
      <c r="BS51" s="167"/>
      <c r="BT51" s="167"/>
      <c r="BU51" s="167"/>
      <c r="BV51" s="167"/>
      <c r="BW51" s="167"/>
      <c r="BX51" s="167"/>
      <c r="BY51" s="167"/>
      <c r="BZ51" s="167"/>
      <c r="CA51" s="167"/>
      <c r="CB51" s="167"/>
      <c r="CC51" s="167"/>
      <c r="CD51" s="167"/>
      <c r="CE51" s="167"/>
      <c r="CF51" s="167"/>
      <c r="CG51" s="167"/>
      <c r="CH51" s="167"/>
      <c r="CI51" s="167"/>
      <c r="CJ51" s="167"/>
      <c r="CK51" s="167"/>
      <c r="CL51" s="167"/>
      <c r="CM51" s="167"/>
      <c r="CN51" s="167"/>
      <c r="CO51" s="167"/>
      <c r="CP51" s="167"/>
      <c r="CQ51" s="167"/>
      <c r="CR51" s="167"/>
      <c r="CS51" s="167"/>
      <c r="CT51" s="167"/>
      <c r="CU51" s="167"/>
      <c r="CV51" s="167"/>
      <c r="CW51" s="167"/>
      <c r="CX51" s="167"/>
      <c r="CY51" s="167"/>
      <c r="CZ51" s="167"/>
      <c r="DA51" s="167"/>
      <c r="DB51" s="167"/>
      <c r="DC51" s="167"/>
      <c r="DD51" s="167"/>
      <c r="DE51" s="167"/>
      <c r="DF51" s="167"/>
      <c r="DG51" s="167"/>
      <c r="DH51" s="167"/>
      <c r="DI51" s="167"/>
      <c r="DJ51" s="167"/>
      <c r="DK51" s="167"/>
      <c r="DL51" s="167"/>
      <c r="DM51" s="167"/>
      <c r="DN51" s="167"/>
      <c r="DO51" s="167"/>
      <c r="DP51" s="167"/>
      <c r="DQ51" s="167"/>
      <c r="DR51" s="167"/>
      <c r="DS51" s="167"/>
      <c r="DT51" s="167"/>
      <c r="DU51" s="167"/>
      <c r="DV51" s="167"/>
      <c r="DW51" s="167"/>
      <c r="DX51" s="167"/>
      <c r="DY51" s="167"/>
      <c r="DZ51" s="167"/>
      <c r="EA51" s="167"/>
      <c r="EB51" s="168"/>
      <c r="EC51" s="138"/>
      <c r="ED51" s="138"/>
      <c r="EE51" s="138"/>
      <c r="EF51" s="138"/>
      <c r="EG51" s="138"/>
      <c r="EH51" s="138"/>
      <c r="EI51" s="138"/>
    </row>
    <row r="52" spans="3:152" ht="11.25" customHeight="1" x14ac:dyDescent="0.25">
      <c r="C52" s="158"/>
      <c r="D52" s="169"/>
      <c r="E52" s="170"/>
      <c r="F52" s="170"/>
      <c r="G52" s="170"/>
      <c r="H52" s="170"/>
      <c r="I52" s="170"/>
      <c r="J52" s="170"/>
      <c r="K52" s="169"/>
      <c r="L52" s="171"/>
      <c r="M52" s="171"/>
      <c r="N52" s="169"/>
      <c r="O52" s="169"/>
      <c r="P52" s="172"/>
      <c r="Q52" s="172"/>
      <c r="R52" s="173"/>
      <c r="S52" s="174"/>
      <c r="T52" s="175"/>
      <c r="U52" s="176"/>
      <c r="V52" s="177">
        <v>1</v>
      </c>
      <c r="W52" s="178" t="s">
        <v>235</v>
      </c>
      <c r="X52" s="178" t="s">
        <v>236</v>
      </c>
      <c r="Y52" s="178" t="s">
        <v>237</v>
      </c>
      <c r="Z52" s="178" t="s">
        <v>231</v>
      </c>
      <c r="AA52" s="178" t="s">
        <v>231</v>
      </c>
      <c r="AB52" s="178" t="s">
        <v>232</v>
      </c>
      <c r="AC52" s="178" t="s">
        <v>238</v>
      </c>
      <c r="AD52" s="178" t="s">
        <v>239</v>
      </c>
      <c r="AE52" s="178" t="s">
        <v>240</v>
      </c>
      <c r="AF52" s="178" t="s">
        <v>241</v>
      </c>
      <c r="AG52" s="178" t="s">
        <v>231</v>
      </c>
      <c r="AH52" s="178" t="s">
        <v>231</v>
      </c>
      <c r="AI52" s="178" t="s">
        <v>232</v>
      </c>
      <c r="AJ52" s="178" t="s">
        <v>238</v>
      </c>
      <c r="AK52" s="178" t="s">
        <v>239</v>
      </c>
      <c r="AL52" s="179"/>
      <c r="AM52" s="180"/>
      <c r="AN52" s="181"/>
      <c r="AO52" s="181"/>
      <c r="AP52" s="181"/>
      <c r="AQ52" s="181"/>
      <c r="AR52" s="181"/>
      <c r="AS52" s="181"/>
      <c r="AT52" s="181"/>
      <c r="AU52" s="181"/>
      <c r="AV52" s="181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7"/>
      <c r="CR52" s="77"/>
      <c r="CS52" s="77"/>
      <c r="CT52" s="77"/>
      <c r="CU52" s="77"/>
      <c r="CV52" s="77"/>
      <c r="CW52" s="77"/>
      <c r="CX52" s="77"/>
      <c r="CY52" s="77"/>
      <c r="CZ52" s="77"/>
      <c r="DA52" s="77"/>
      <c r="DB52" s="77"/>
      <c r="DC52" s="77"/>
      <c r="DD52" s="77"/>
      <c r="DE52" s="77"/>
      <c r="DF52" s="77"/>
      <c r="DG52" s="77"/>
      <c r="DH52" s="77"/>
      <c r="DI52" s="77"/>
      <c r="DJ52" s="77"/>
      <c r="DK52" s="77"/>
      <c r="DL52" s="77"/>
      <c r="DM52" s="77"/>
      <c r="DN52" s="77"/>
      <c r="DO52" s="77"/>
      <c r="DP52" s="77"/>
      <c r="DQ52" s="77"/>
      <c r="DR52" s="77"/>
      <c r="DS52" s="77"/>
      <c r="DT52" s="77"/>
      <c r="DU52" s="77"/>
      <c r="DV52" s="77"/>
      <c r="DW52" s="77"/>
      <c r="DX52" s="77"/>
      <c r="DY52" s="77"/>
      <c r="DZ52" s="77"/>
      <c r="EA52" s="77"/>
      <c r="EB52" s="168"/>
      <c r="EC52" s="182"/>
      <c r="ED52" s="182"/>
      <c r="EE52" s="182"/>
      <c r="EF52" s="138"/>
      <c r="EG52" s="182"/>
      <c r="EH52" s="182"/>
      <c r="EI52" s="182"/>
      <c r="EJ52" s="182"/>
      <c r="EK52" s="182"/>
    </row>
    <row r="53" spans="3:152" ht="15" customHeight="1" thickBot="1" x14ac:dyDescent="0.3">
      <c r="C53" s="158"/>
      <c r="D53" s="169"/>
      <c r="E53" s="170"/>
      <c r="F53" s="170"/>
      <c r="G53" s="170"/>
      <c r="H53" s="170"/>
      <c r="I53" s="170"/>
      <c r="J53" s="170"/>
      <c r="K53" s="169"/>
      <c r="L53" s="171"/>
      <c r="M53" s="171"/>
      <c r="N53" s="169"/>
      <c r="O53" s="169"/>
      <c r="P53" s="172"/>
      <c r="Q53" s="172"/>
      <c r="R53" s="173"/>
      <c r="S53" s="174"/>
      <c r="T53" s="175"/>
      <c r="U53" s="183"/>
      <c r="V53" s="184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  <c r="AL53" s="186"/>
      <c r="AM53" s="128" t="s">
        <v>242</v>
      </c>
      <c r="AN53" s="187" t="s">
        <v>189</v>
      </c>
      <c r="AO53" s="188" t="s">
        <v>22</v>
      </c>
      <c r="AP53" s="188"/>
      <c r="AQ53" s="188"/>
      <c r="AR53" s="188"/>
      <c r="AS53" s="188"/>
      <c r="AT53" s="188"/>
      <c r="AU53" s="188"/>
      <c r="AV53" s="188"/>
      <c r="AW53" s="189">
        <v>0</v>
      </c>
      <c r="AX53" s="189">
        <v>0</v>
      </c>
      <c r="AY53" s="189">
        <v>0</v>
      </c>
      <c r="AZ53" s="189">
        <f>BE53</f>
        <v>0</v>
      </c>
      <c r="BA53" s="189">
        <f>BV53</f>
        <v>0</v>
      </c>
      <c r="BB53" s="189">
        <f>CM53</f>
        <v>0</v>
      </c>
      <c r="BC53" s="189">
        <f>DD53</f>
        <v>0</v>
      </c>
      <c r="BD53" s="189">
        <f>AW53-AX53-BC53</f>
        <v>0</v>
      </c>
      <c r="BE53" s="189">
        <f>BQ53</f>
        <v>0</v>
      </c>
      <c r="BF53" s="189">
        <f>BR53</f>
        <v>0</v>
      </c>
      <c r="BG53" s="189">
        <f>BS53</f>
        <v>0</v>
      </c>
      <c r="BH53" s="189">
        <f>BT53</f>
        <v>0</v>
      </c>
      <c r="BI53" s="189">
        <f>BJ53+BK53+BL53</f>
        <v>0</v>
      </c>
      <c r="BJ53" s="190">
        <v>0</v>
      </c>
      <c r="BK53" s="190">
        <v>0</v>
      </c>
      <c r="BL53" s="190">
        <v>0</v>
      </c>
      <c r="BM53" s="189">
        <f>BN53+BO53+BP53</f>
        <v>0</v>
      </c>
      <c r="BN53" s="190">
        <v>0</v>
      </c>
      <c r="BO53" s="190">
        <v>0</v>
      </c>
      <c r="BP53" s="190">
        <v>0</v>
      </c>
      <c r="BQ53" s="189">
        <f>BR53+BS53+BT53</f>
        <v>0</v>
      </c>
      <c r="BR53" s="190">
        <v>0</v>
      </c>
      <c r="BS53" s="190">
        <v>0</v>
      </c>
      <c r="BT53" s="190">
        <v>0</v>
      </c>
      <c r="BU53" s="189">
        <f>$AW53-$AX53-AZ53</f>
        <v>0</v>
      </c>
      <c r="BV53" s="189">
        <f>CH53</f>
        <v>0</v>
      </c>
      <c r="BW53" s="189">
        <f>CI53</f>
        <v>0</v>
      </c>
      <c r="BX53" s="189">
        <f>CJ53</f>
        <v>0</v>
      </c>
      <c r="BY53" s="189">
        <f>CK53</f>
        <v>0</v>
      </c>
      <c r="BZ53" s="189">
        <f>CA53+CB53+CC53</f>
        <v>0</v>
      </c>
      <c r="CA53" s="190">
        <v>0</v>
      </c>
      <c r="CB53" s="190">
        <v>0</v>
      </c>
      <c r="CC53" s="190">
        <v>0</v>
      </c>
      <c r="CD53" s="189">
        <f>CE53+CF53+CG53</f>
        <v>0</v>
      </c>
      <c r="CE53" s="190">
        <v>0</v>
      </c>
      <c r="CF53" s="190">
        <v>0</v>
      </c>
      <c r="CG53" s="190">
        <v>0</v>
      </c>
      <c r="CH53" s="189">
        <f>CI53+CJ53+CK53</f>
        <v>0</v>
      </c>
      <c r="CI53" s="190">
        <v>0</v>
      </c>
      <c r="CJ53" s="190">
        <v>0</v>
      </c>
      <c r="CK53" s="190">
        <v>0</v>
      </c>
      <c r="CL53" s="189">
        <f>$AW53-$AX53-BA53</f>
        <v>0</v>
      </c>
      <c r="CM53" s="189">
        <f>CY53</f>
        <v>0</v>
      </c>
      <c r="CN53" s="189">
        <f>CZ53</f>
        <v>0</v>
      </c>
      <c r="CO53" s="189">
        <f>DA53</f>
        <v>0</v>
      </c>
      <c r="CP53" s="189">
        <f>DB53</f>
        <v>0</v>
      </c>
      <c r="CQ53" s="189">
        <f>CR53+CS53+CT53</f>
        <v>0</v>
      </c>
      <c r="CR53" s="190">
        <v>0</v>
      </c>
      <c r="CS53" s="190">
        <v>0</v>
      </c>
      <c r="CT53" s="190">
        <v>0</v>
      </c>
      <c r="CU53" s="189">
        <f>CV53+CW53+CX53</f>
        <v>0</v>
      </c>
      <c r="CV53" s="190">
        <v>0</v>
      </c>
      <c r="CW53" s="190">
        <v>0</v>
      </c>
      <c r="CX53" s="190">
        <v>0</v>
      </c>
      <c r="CY53" s="189">
        <f>CZ53+DA53+DB53</f>
        <v>0</v>
      </c>
      <c r="CZ53" s="190">
        <v>0</v>
      </c>
      <c r="DA53" s="190">
        <v>0</v>
      </c>
      <c r="DB53" s="190">
        <v>0</v>
      </c>
      <c r="DC53" s="189">
        <f>$AW53-$AX53-BB53</f>
        <v>0</v>
      </c>
      <c r="DD53" s="189">
        <f>DP53</f>
        <v>0</v>
      </c>
      <c r="DE53" s="189">
        <f>DQ53</f>
        <v>0</v>
      </c>
      <c r="DF53" s="189">
        <f>DR53</f>
        <v>0</v>
      </c>
      <c r="DG53" s="189">
        <f>DS53</f>
        <v>0</v>
      </c>
      <c r="DH53" s="189">
        <f>DI53+DJ53+DK53</f>
        <v>0</v>
      </c>
      <c r="DI53" s="190">
        <v>0</v>
      </c>
      <c r="DJ53" s="190">
        <v>0</v>
      </c>
      <c r="DK53" s="190">
        <v>0</v>
      </c>
      <c r="DL53" s="189">
        <f>DM53+DN53+DO53</f>
        <v>0</v>
      </c>
      <c r="DM53" s="190">
        <v>0</v>
      </c>
      <c r="DN53" s="190">
        <v>0</v>
      </c>
      <c r="DO53" s="190">
        <v>0</v>
      </c>
      <c r="DP53" s="189">
        <f>DQ53+DR53+DS53</f>
        <v>0</v>
      </c>
      <c r="DQ53" s="190">
        <v>0</v>
      </c>
      <c r="DR53" s="190">
        <v>0</v>
      </c>
      <c r="DS53" s="190">
        <v>0</v>
      </c>
      <c r="DT53" s="189">
        <f>$AW53-$AX53-BC53</f>
        <v>0</v>
      </c>
      <c r="DU53" s="189">
        <f>BC53-AY53</f>
        <v>0</v>
      </c>
      <c r="DV53" s="190"/>
      <c r="DW53" s="190"/>
      <c r="DX53" s="191" t="s">
        <v>243</v>
      </c>
      <c r="DY53" s="190"/>
      <c r="DZ53" s="192"/>
      <c r="EA53" s="193" t="s">
        <v>25</v>
      </c>
      <c r="EB53" s="168">
        <v>0</v>
      </c>
      <c r="EC53" s="137" t="str">
        <f>AN53 &amp; EB53</f>
        <v>Прибыль направляемая на инвестиции0</v>
      </c>
      <c r="ED53" s="137" t="str">
        <f>AN53&amp;AO53</f>
        <v>Прибыль направляемая на инвестициинет</v>
      </c>
      <c r="EE53" s="138"/>
      <c r="EF53" s="138"/>
      <c r="EG53" s="182"/>
      <c r="EH53" s="182"/>
      <c r="EI53" s="182"/>
      <c r="EJ53" s="182"/>
      <c r="EV53" s="138"/>
    </row>
    <row r="54" spans="3:152" ht="11.25" customHeight="1" x14ac:dyDescent="0.25">
      <c r="C54" s="158"/>
      <c r="D54" s="159">
        <v>2</v>
      </c>
      <c r="E54" s="160" t="s">
        <v>227</v>
      </c>
      <c r="F54" s="160" t="s">
        <v>228</v>
      </c>
      <c r="G54" s="160" t="s">
        <v>229</v>
      </c>
      <c r="H54" s="160" t="s">
        <v>244</v>
      </c>
      <c r="I54" s="160" t="s">
        <v>231</v>
      </c>
      <c r="J54" s="160" t="s">
        <v>231</v>
      </c>
      <c r="K54" s="159" t="s">
        <v>232</v>
      </c>
      <c r="L54" s="161"/>
      <c r="M54" s="161"/>
      <c r="N54" s="159">
        <v>5</v>
      </c>
      <c r="O54" s="159">
        <v>2022</v>
      </c>
      <c r="P54" s="162" t="s">
        <v>233</v>
      </c>
      <c r="Q54" s="162" t="s">
        <v>234</v>
      </c>
      <c r="R54" s="163">
        <v>0</v>
      </c>
      <c r="S54" s="164">
        <v>0</v>
      </c>
      <c r="T54" s="165" t="s">
        <v>25</v>
      </c>
      <c r="U54" s="166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7"/>
      <c r="BQ54" s="167"/>
      <c r="BR54" s="167"/>
      <c r="BS54" s="167"/>
      <c r="BT54" s="167"/>
      <c r="BU54" s="167"/>
      <c r="BV54" s="167"/>
      <c r="BW54" s="167"/>
      <c r="BX54" s="167"/>
      <c r="BY54" s="167"/>
      <c r="BZ54" s="167"/>
      <c r="CA54" s="167"/>
      <c r="CB54" s="167"/>
      <c r="CC54" s="167"/>
      <c r="CD54" s="167"/>
      <c r="CE54" s="167"/>
      <c r="CF54" s="167"/>
      <c r="CG54" s="167"/>
      <c r="CH54" s="167"/>
      <c r="CI54" s="167"/>
      <c r="CJ54" s="167"/>
      <c r="CK54" s="167"/>
      <c r="CL54" s="167"/>
      <c r="CM54" s="167"/>
      <c r="CN54" s="167"/>
      <c r="CO54" s="167"/>
      <c r="CP54" s="167"/>
      <c r="CQ54" s="167"/>
      <c r="CR54" s="167"/>
      <c r="CS54" s="167"/>
      <c r="CT54" s="167"/>
      <c r="CU54" s="167"/>
      <c r="CV54" s="167"/>
      <c r="CW54" s="167"/>
      <c r="CX54" s="167"/>
      <c r="CY54" s="167"/>
      <c r="CZ54" s="167"/>
      <c r="DA54" s="167"/>
      <c r="DB54" s="167"/>
      <c r="DC54" s="167"/>
      <c r="DD54" s="167"/>
      <c r="DE54" s="167"/>
      <c r="DF54" s="167"/>
      <c r="DG54" s="167"/>
      <c r="DH54" s="167"/>
      <c r="DI54" s="167"/>
      <c r="DJ54" s="167"/>
      <c r="DK54" s="167"/>
      <c r="DL54" s="167"/>
      <c r="DM54" s="167"/>
      <c r="DN54" s="167"/>
      <c r="DO54" s="167"/>
      <c r="DP54" s="167"/>
      <c r="DQ54" s="167"/>
      <c r="DR54" s="167"/>
      <c r="DS54" s="167"/>
      <c r="DT54" s="167"/>
      <c r="DU54" s="167"/>
      <c r="DV54" s="167"/>
      <c r="DW54" s="167"/>
      <c r="DX54" s="167"/>
      <c r="DY54" s="167"/>
      <c r="DZ54" s="167"/>
      <c r="EA54" s="167"/>
      <c r="EB54" s="168"/>
      <c r="EC54" s="138"/>
      <c r="ED54" s="138"/>
      <c r="EE54" s="138"/>
      <c r="EF54" s="138"/>
      <c r="EG54" s="138"/>
      <c r="EH54" s="138"/>
      <c r="EI54" s="138"/>
    </row>
    <row r="55" spans="3:152" ht="11.25" customHeight="1" x14ac:dyDescent="0.25">
      <c r="C55" s="158"/>
      <c r="D55" s="169"/>
      <c r="E55" s="170"/>
      <c r="F55" s="170"/>
      <c r="G55" s="170"/>
      <c r="H55" s="170"/>
      <c r="I55" s="170"/>
      <c r="J55" s="170"/>
      <c r="K55" s="169"/>
      <c r="L55" s="171"/>
      <c r="M55" s="171"/>
      <c r="N55" s="169"/>
      <c r="O55" s="169"/>
      <c r="P55" s="172"/>
      <c r="Q55" s="172"/>
      <c r="R55" s="173"/>
      <c r="S55" s="174"/>
      <c r="T55" s="175"/>
      <c r="U55" s="176"/>
      <c r="V55" s="177">
        <v>1</v>
      </c>
      <c r="W55" s="178" t="s">
        <v>235</v>
      </c>
      <c r="X55" s="178" t="s">
        <v>236</v>
      </c>
      <c r="Y55" s="178" t="s">
        <v>237</v>
      </c>
      <c r="Z55" s="178" t="s">
        <v>231</v>
      </c>
      <c r="AA55" s="178" t="s">
        <v>231</v>
      </c>
      <c r="AB55" s="178" t="s">
        <v>232</v>
      </c>
      <c r="AC55" s="178" t="s">
        <v>238</v>
      </c>
      <c r="AD55" s="178" t="s">
        <v>239</v>
      </c>
      <c r="AE55" s="178" t="s">
        <v>240</v>
      </c>
      <c r="AF55" s="178" t="s">
        <v>241</v>
      </c>
      <c r="AG55" s="178" t="s">
        <v>231</v>
      </c>
      <c r="AH55" s="178" t="s">
        <v>231</v>
      </c>
      <c r="AI55" s="178" t="s">
        <v>232</v>
      </c>
      <c r="AJ55" s="178" t="s">
        <v>238</v>
      </c>
      <c r="AK55" s="178" t="s">
        <v>239</v>
      </c>
      <c r="AL55" s="179"/>
      <c r="AM55" s="180"/>
      <c r="AN55" s="181"/>
      <c r="AO55" s="181"/>
      <c r="AP55" s="181"/>
      <c r="AQ55" s="181"/>
      <c r="AR55" s="181"/>
      <c r="AS55" s="181"/>
      <c r="AT55" s="181"/>
      <c r="AU55" s="181"/>
      <c r="AV55" s="181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77"/>
      <c r="DK55" s="77"/>
      <c r="DL55" s="77"/>
      <c r="DM55" s="77"/>
      <c r="DN55" s="77"/>
      <c r="DO55" s="77"/>
      <c r="DP55" s="77"/>
      <c r="DQ55" s="77"/>
      <c r="DR55" s="77"/>
      <c r="DS55" s="77"/>
      <c r="DT55" s="77"/>
      <c r="DU55" s="77"/>
      <c r="DV55" s="77"/>
      <c r="DW55" s="77"/>
      <c r="DX55" s="77"/>
      <c r="DY55" s="77"/>
      <c r="DZ55" s="77"/>
      <c r="EA55" s="77"/>
      <c r="EB55" s="168"/>
      <c r="EC55" s="182"/>
      <c r="ED55" s="182"/>
      <c r="EE55" s="182"/>
      <c r="EF55" s="138"/>
      <c r="EG55" s="182"/>
      <c r="EH55" s="182"/>
      <c r="EI55" s="182"/>
      <c r="EJ55" s="182"/>
      <c r="EK55" s="182"/>
    </row>
    <row r="56" spans="3:152" ht="15" customHeight="1" thickBot="1" x14ac:dyDescent="0.3">
      <c r="C56" s="158"/>
      <c r="D56" s="169"/>
      <c r="E56" s="170"/>
      <c r="F56" s="170"/>
      <c r="G56" s="170"/>
      <c r="H56" s="170"/>
      <c r="I56" s="170"/>
      <c r="J56" s="170"/>
      <c r="K56" s="169"/>
      <c r="L56" s="171"/>
      <c r="M56" s="171"/>
      <c r="N56" s="169"/>
      <c r="O56" s="169"/>
      <c r="P56" s="172"/>
      <c r="Q56" s="172"/>
      <c r="R56" s="173"/>
      <c r="S56" s="174"/>
      <c r="T56" s="175"/>
      <c r="U56" s="183"/>
      <c r="V56" s="184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  <c r="AL56" s="186"/>
      <c r="AM56" s="128" t="s">
        <v>242</v>
      </c>
      <c r="AN56" s="187" t="s">
        <v>189</v>
      </c>
      <c r="AO56" s="188" t="s">
        <v>22</v>
      </c>
      <c r="AP56" s="188"/>
      <c r="AQ56" s="188"/>
      <c r="AR56" s="188"/>
      <c r="AS56" s="188"/>
      <c r="AT56" s="188"/>
      <c r="AU56" s="188"/>
      <c r="AV56" s="188"/>
      <c r="AW56" s="189">
        <v>0</v>
      </c>
      <c r="AX56" s="189">
        <v>0</v>
      </c>
      <c r="AY56" s="189">
        <v>0</v>
      </c>
      <c r="AZ56" s="189">
        <f>BE56</f>
        <v>0</v>
      </c>
      <c r="BA56" s="189">
        <f>BV56</f>
        <v>0</v>
      </c>
      <c r="BB56" s="189">
        <f>CM56</f>
        <v>0</v>
      </c>
      <c r="BC56" s="189">
        <f>DD56</f>
        <v>0</v>
      </c>
      <c r="BD56" s="189">
        <f>AW56-AX56-BC56</f>
        <v>0</v>
      </c>
      <c r="BE56" s="189">
        <f>BQ56</f>
        <v>0</v>
      </c>
      <c r="BF56" s="189">
        <f>BR56</f>
        <v>0</v>
      </c>
      <c r="BG56" s="189">
        <f>BS56</f>
        <v>0</v>
      </c>
      <c r="BH56" s="189">
        <f>BT56</f>
        <v>0</v>
      </c>
      <c r="BI56" s="189">
        <f>BJ56+BK56+BL56</f>
        <v>0</v>
      </c>
      <c r="BJ56" s="190">
        <v>0</v>
      </c>
      <c r="BK56" s="190">
        <v>0</v>
      </c>
      <c r="BL56" s="190">
        <v>0</v>
      </c>
      <c r="BM56" s="189">
        <f>BN56+BO56+BP56</f>
        <v>0</v>
      </c>
      <c r="BN56" s="190">
        <v>0</v>
      </c>
      <c r="BO56" s="190">
        <v>0</v>
      </c>
      <c r="BP56" s="190">
        <v>0</v>
      </c>
      <c r="BQ56" s="189">
        <f>BR56+BS56+BT56</f>
        <v>0</v>
      </c>
      <c r="BR56" s="190">
        <v>0</v>
      </c>
      <c r="BS56" s="190">
        <v>0</v>
      </c>
      <c r="BT56" s="190">
        <v>0</v>
      </c>
      <c r="BU56" s="189">
        <f>$AW56-$AX56-AZ56</f>
        <v>0</v>
      </c>
      <c r="BV56" s="189">
        <f>CH56</f>
        <v>0</v>
      </c>
      <c r="BW56" s="189">
        <f>CI56</f>
        <v>0</v>
      </c>
      <c r="BX56" s="189">
        <f>CJ56</f>
        <v>0</v>
      </c>
      <c r="BY56" s="189">
        <f>CK56</f>
        <v>0</v>
      </c>
      <c r="BZ56" s="189">
        <f>CA56+CB56+CC56</f>
        <v>0</v>
      </c>
      <c r="CA56" s="190">
        <v>0</v>
      </c>
      <c r="CB56" s="190">
        <v>0</v>
      </c>
      <c r="CC56" s="190">
        <v>0</v>
      </c>
      <c r="CD56" s="189">
        <f>CE56+CF56+CG56</f>
        <v>0</v>
      </c>
      <c r="CE56" s="190">
        <v>0</v>
      </c>
      <c r="CF56" s="190">
        <v>0</v>
      </c>
      <c r="CG56" s="190">
        <v>0</v>
      </c>
      <c r="CH56" s="189">
        <f>CI56+CJ56+CK56</f>
        <v>0</v>
      </c>
      <c r="CI56" s="190">
        <v>0</v>
      </c>
      <c r="CJ56" s="190">
        <v>0</v>
      </c>
      <c r="CK56" s="190">
        <v>0</v>
      </c>
      <c r="CL56" s="189">
        <f>$AW56-$AX56-BA56</f>
        <v>0</v>
      </c>
      <c r="CM56" s="189">
        <f>CY56</f>
        <v>0</v>
      </c>
      <c r="CN56" s="189">
        <f>CZ56</f>
        <v>0</v>
      </c>
      <c r="CO56" s="189">
        <f>DA56</f>
        <v>0</v>
      </c>
      <c r="CP56" s="189">
        <f>DB56</f>
        <v>0</v>
      </c>
      <c r="CQ56" s="189">
        <f>CR56+CS56+CT56</f>
        <v>0</v>
      </c>
      <c r="CR56" s="190">
        <v>0</v>
      </c>
      <c r="CS56" s="190">
        <v>0</v>
      </c>
      <c r="CT56" s="190">
        <v>0</v>
      </c>
      <c r="CU56" s="189">
        <f>CV56+CW56+CX56</f>
        <v>0</v>
      </c>
      <c r="CV56" s="190">
        <v>0</v>
      </c>
      <c r="CW56" s="190">
        <v>0</v>
      </c>
      <c r="CX56" s="190">
        <v>0</v>
      </c>
      <c r="CY56" s="189">
        <f>CZ56+DA56+DB56</f>
        <v>0</v>
      </c>
      <c r="CZ56" s="190">
        <v>0</v>
      </c>
      <c r="DA56" s="190">
        <v>0</v>
      </c>
      <c r="DB56" s="190">
        <v>0</v>
      </c>
      <c r="DC56" s="189">
        <f>$AW56-$AX56-BB56</f>
        <v>0</v>
      </c>
      <c r="DD56" s="189">
        <f>DP56</f>
        <v>0</v>
      </c>
      <c r="DE56" s="189">
        <f>DQ56</f>
        <v>0</v>
      </c>
      <c r="DF56" s="189">
        <f>DR56</f>
        <v>0</v>
      </c>
      <c r="DG56" s="189">
        <f>DS56</f>
        <v>0</v>
      </c>
      <c r="DH56" s="189">
        <f>DI56+DJ56+DK56</f>
        <v>0</v>
      </c>
      <c r="DI56" s="190">
        <v>0</v>
      </c>
      <c r="DJ56" s="190">
        <v>0</v>
      </c>
      <c r="DK56" s="190">
        <v>0</v>
      </c>
      <c r="DL56" s="189">
        <f>DM56+DN56+DO56</f>
        <v>0</v>
      </c>
      <c r="DM56" s="190">
        <v>0</v>
      </c>
      <c r="DN56" s="190">
        <v>0</v>
      </c>
      <c r="DO56" s="190">
        <v>0</v>
      </c>
      <c r="DP56" s="189">
        <f>DQ56+DR56+DS56</f>
        <v>0</v>
      </c>
      <c r="DQ56" s="190">
        <v>0</v>
      </c>
      <c r="DR56" s="190">
        <v>0</v>
      </c>
      <c r="DS56" s="190">
        <v>0</v>
      </c>
      <c r="DT56" s="189">
        <f>$AW56-$AX56-BC56</f>
        <v>0</v>
      </c>
      <c r="DU56" s="189">
        <f>BC56-AY56</f>
        <v>0</v>
      </c>
      <c r="DV56" s="190"/>
      <c r="DW56" s="190"/>
      <c r="DX56" s="192"/>
      <c r="DY56" s="190"/>
      <c r="DZ56" s="192"/>
      <c r="EA56" s="193" t="s">
        <v>25</v>
      </c>
      <c r="EB56" s="168">
        <v>0</v>
      </c>
      <c r="EC56" s="137" t="str">
        <f>AN56 &amp; EB56</f>
        <v>Прибыль направляемая на инвестиции0</v>
      </c>
      <c r="ED56" s="137" t="str">
        <f>AN56&amp;AO56</f>
        <v>Прибыль направляемая на инвестициинет</v>
      </c>
      <c r="EE56" s="138"/>
      <c r="EF56" s="138"/>
      <c r="EG56" s="182"/>
      <c r="EH56" s="182"/>
      <c r="EI56" s="182"/>
      <c r="EJ56" s="182"/>
      <c r="EV56" s="138"/>
    </row>
    <row r="57" spans="3:152" ht="11.25" customHeight="1" x14ac:dyDescent="0.25">
      <c r="C57" s="158"/>
      <c r="D57" s="159">
        <v>3</v>
      </c>
      <c r="E57" s="160" t="s">
        <v>227</v>
      </c>
      <c r="F57" s="160" t="s">
        <v>228</v>
      </c>
      <c r="G57" s="160" t="s">
        <v>229</v>
      </c>
      <c r="H57" s="160" t="s">
        <v>245</v>
      </c>
      <c r="I57" s="160" t="s">
        <v>231</v>
      </c>
      <c r="J57" s="160" t="s">
        <v>231</v>
      </c>
      <c r="K57" s="159" t="s">
        <v>232</v>
      </c>
      <c r="L57" s="161"/>
      <c r="M57" s="161"/>
      <c r="N57" s="159">
        <v>5</v>
      </c>
      <c r="O57" s="159">
        <v>2024</v>
      </c>
      <c r="P57" s="162" t="s">
        <v>233</v>
      </c>
      <c r="Q57" s="162" t="s">
        <v>234</v>
      </c>
      <c r="R57" s="163">
        <v>0</v>
      </c>
      <c r="S57" s="164">
        <v>0</v>
      </c>
      <c r="T57" s="165" t="s">
        <v>25</v>
      </c>
      <c r="U57" s="166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67"/>
      <c r="CA57" s="167"/>
      <c r="CB57" s="167"/>
      <c r="CC57" s="167"/>
      <c r="CD57" s="167"/>
      <c r="CE57" s="167"/>
      <c r="CF57" s="167"/>
      <c r="CG57" s="167"/>
      <c r="CH57" s="167"/>
      <c r="CI57" s="167"/>
      <c r="CJ57" s="167"/>
      <c r="CK57" s="167"/>
      <c r="CL57" s="167"/>
      <c r="CM57" s="167"/>
      <c r="CN57" s="167"/>
      <c r="CO57" s="167"/>
      <c r="CP57" s="167"/>
      <c r="CQ57" s="167"/>
      <c r="CR57" s="167"/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167"/>
      <c r="DF57" s="167"/>
      <c r="DG57" s="167"/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8"/>
      <c r="EC57" s="138"/>
      <c r="ED57" s="138"/>
      <c r="EE57" s="138"/>
      <c r="EF57" s="138"/>
      <c r="EG57" s="138"/>
      <c r="EH57" s="138"/>
      <c r="EI57" s="138"/>
    </row>
    <row r="58" spans="3:152" ht="11.25" customHeight="1" x14ac:dyDescent="0.25">
      <c r="C58" s="158"/>
      <c r="D58" s="169"/>
      <c r="E58" s="170"/>
      <c r="F58" s="170"/>
      <c r="G58" s="170"/>
      <c r="H58" s="170"/>
      <c r="I58" s="170"/>
      <c r="J58" s="170"/>
      <c r="K58" s="169"/>
      <c r="L58" s="171"/>
      <c r="M58" s="171"/>
      <c r="N58" s="169"/>
      <c r="O58" s="169"/>
      <c r="P58" s="172"/>
      <c r="Q58" s="172"/>
      <c r="R58" s="173"/>
      <c r="S58" s="174"/>
      <c r="T58" s="175"/>
      <c r="U58" s="176"/>
      <c r="V58" s="177">
        <v>1</v>
      </c>
      <c r="W58" s="178" t="s">
        <v>235</v>
      </c>
      <c r="X58" s="178" t="s">
        <v>236</v>
      </c>
      <c r="Y58" s="178" t="s">
        <v>237</v>
      </c>
      <c r="Z58" s="178" t="s">
        <v>231</v>
      </c>
      <c r="AA58" s="178" t="s">
        <v>231</v>
      </c>
      <c r="AB58" s="178" t="s">
        <v>232</v>
      </c>
      <c r="AC58" s="178" t="s">
        <v>238</v>
      </c>
      <c r="AD58" s="178" t="s">
        <v>239</v>
      </c>
      <c r="AE58" s="178" t="s">
        <v>240</v>
      </c>
      <c r="AF58" s="178" t="s">
        <v>241</v>
      </c>
      <c r="AG58" s="178" t="s">
        <v>231</v>
      </c>
      <c r="AH58" s="178" t="s">
        <v>231</v>
      </c>
      <c r="AI58" s="178" t="s">
        <v>232</v>
      </c>
      <c r="AJ58" s="178" t="s">
        <v>238</v>
      </c>
      <c r="AK58" s="178" t="s">
        <v>239</v>
      </c>
      <c r="AL58" s="179"/>
      <c r="AM58" s="180"/>
      <c r="AN58" s="181"/>
      <c r="AO58" s="181"/>
      <c r="AP58" s="181"/>
      <c r="AQ58" s="181"/>
      <c r="AR58" s="181"/>
      <c r="AS58" s="181"/>
      <c r="AT58" s="181"/>
      <c r="AU58" s="181"/>
      <c r="AV58" s="181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7"/>
      <c r="CR58" s="77"/>
      <c r="CS58" s="77"/>
      <c r="CT58" s="77"/>
      <c r="CU58" s="77"/>
      <c r="CV58" s="77"/>
      <c r="CW58" s="77"/>
      <c r="CX58" s="77"/>
      <c r="CY58" s="77"/>
      <c r="CZ58" s="77"/>
      <c r="DA58" s="77"/>
      <c r="DB58" s="77"/>
      <c r="DC58" s="77"/>
      <c r="DD58" s="77"/>
      <c r="DE58" s="77"/>
      <c r="DF58" s="77"/>
      <c r="DG58" s="77"/>
      <c r="DH58" s="77"/>
      <c r="DI58" s="77"/>
      <c r="DJ58" s="77"/>
      <c r="DK58" s="77"/>
      <c r="DL58" s="77"/>
      <c r="DM58" s="77"/>
      <c r="DN58" s="77"/>
      <c r="DO58" s="77"/>
      <c r="DP58" s="77"/>
      <c r="DQ58" s="77"/>
      <c r="DR58" s="77"/>
      <c r="DS58" s="77"/>
      <c r="DT58" s="77"/>
      <c r="DU58" s="77"/>
      <c r="DV58" s="77"/>
      <c r="DW58" s="77"/>
      <c r="DX58" s="77"/>
      <c r="DY58" s="77"/>
      <c r="DZ58" s="77"/>
      <c r="EA58" s="77"/>
      <c r="EB58" s="168"/>
      <c r="EC58" s="182"/>
      <c r="ED58" s="182"/>
      <c r="EE58" s="182"/>
      <c r="EF58" s="138"/>
      <c r="EG58" s="182"/>
      <c r="EH58" s="182"/>
      <c r="EI58" s="182"/>
      <c r="EJ58" s="182"/>
      <c r="EK58" s="182"/>
    </row>
    <row r="59" spans="3:152" ht="15" customHeight="1" x14ac:dyDescent="0.25">
      <c r="C59" s="158"/>
      <c r="D59" s="169"/>
      <c r="E59" s="170"/>
      <c r="F59" s="170"/>
      <c r="G59" s="170"/>
      <c r="H59" s="170"/>
      <c r="I59" s="170"/>
      <c r="J59" s="170"/>
      <c r="K59" s="169"/>
      <c r="L59" s="171"/>
      <c r="M59" s="171"/>
      <c r="N59" s="169"/>
      <c r="O59" s="169"/>
      <c r="P59" s="172"/>
      <c r="Q59" s="172"/>
      <c r="R59" s="173"/>
      <c r="S59" s="174"/>
      <c r="T59" s="175"/>
      <c r="U59" s="183"/>
      <c r="V59" s="184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185"/>
      <c r="AL59" s="186"/>
      <c r="AM59" s="128" t="s">
        <v>242</v>
      </c>
      <c r="AN59" s="187" t="s">
        <v>189</v>
      </c>
      <c r="AO59" s="188" t="s">
        <v>22</v>
      </c>
      <c r="AP59" s="188"/>
      <c r="AQ59" s="188"/>
      <c r="AR59" s="188"/>
      <c r="AS59" s="188"/>
      <c r="AT59" s="188"/>
      <c r="AU59" s="188"/>
      <c r="AV59" s="188"/>
      <c r="AW59" s="189">
        <v>47491.38</v>
      </c>
      <c r="AX59" s="189">
        <v>0</v>
      </c>
      <c r="AY59" s="189">
        <v>0</v>
      </c>
      <c r="AZ59" s="189">
        <f>BE59</f>
        <v>0</v>
      </c>
      <c r="BA59" s="189">
        <f>BV59</f>
        <v>0</v>
      </c>
      <c r="BB59" s="189">
        <f>CM59</f>
        <v>0</v>
      </c>
      <c r="BC59" s="189">
        <f>DD59</f>
        <v>0</v>
      </c>
      <c r="BD59" s="189">
        <f>AW59-AX59-BC59</f>
        <v>47491.38</v>
      </c>
      <c r="BE59" s="189">
        <f t="shared" ref="BE59:BH60" si="64">BQ59</f>
        <v>0</v>
      </c>
      <c r="BF59" s="189">
        <f t="shared" si="64"/>
        <v>0</v>
      </c>
      <c r="BG59" s="189">
        <f t="shared" si="64"/>
        <v>0</v>
      </c>
      <c r="BH59" s="189">
        <f t="shared" si="64"/>
        <v>0</v>
      </c>
      <c r="BI59" s="189">
        <f>BJ59+BK59+BL59</f>
        <v>0</v>
      </c>
      <c r="BJ59" s="190">
        <v>0</v>
      </c>
      <c r="BK59" s="190">
        <v>0</v>
      </c>
      <c r="BL59" s="190">
        <v>0</v>
      </c>
      <c r="BM59" s="189">
        <f>BN59+BO59+BP59</f>
        <v>0</v>
      </c>
      <c r="BN59" s="190">
        <v>0</v>
      </c>
      <c r="BO59" s="190">
        <v>0</v>
      </c>
      <c r="BP59" s="190">
        <v>0</v>
      </c>
      <c r="BQ59" s="189">
        <f>BR59+BS59+BT59</f>
        <v>0</v>
      </c>
      <c r="BR59" s="190">
        <v>0</v>
      </c>
      <c r="BS59" s="190">
        <v>0</v>
      </c>
      <c r="BT59" s="190">
        <v>0</v>
      </c>
      <c r="BU59" s="189">
        <f>$AW59-$AX59-AZ59</f>
        <v>47491.38</v>
      </c>
      <c r="BV59" s="189">
        <f t="shared" ref="BV59:BY60" si="65">CH59</f>
        <v>0</v>
      </c>
      <c r="BW59" s="189">
        <f t="shared" si="65"/>
        <v>0</v>
      </c>
      <c r="BX59" s="189">
        <f t="shared" si="65"/>
        <v>0</v>
      </c>
      <c r="BY59" s="189">
        <f t="shared" si="65"/>
        <v>0</v>
      </c>
      <c r="BZ59" s="189">
        <f>CA59+CB59+CC59</f>
        <v>0</v>
      </c>
      <c r="CA59" s="190">
        <v>0</v>
      </c>
      <c r="CB59" s="190">
        <v>0</v>
      </c>
      <c r="CC59" s="190">
        <v>0</v>
      </c>
      <c r="CD59" s="189">
        <f>CE59+CF59+CG59</f>
        <v>0</v>
      </c>
      <c r="CE59" s="190">
        <v>0</v>
      </c>
      <c r="CF59" s="190">
        <v>0</v>
      </c>
      <c r="CG59" s="190">
        <v>0</v>
      </c>
      <c r="CH59" s="189">
        <f>CI59+CJ59+CK59</f>
        <v>0</v>
      </c>
      <c r="CI59" s="190">
        <v>0</v>
      </c>
      <c r="CJ59" s="190">
        <v>0</v>
      </c>
      <c r="CK59" s="190">
        <v>0</v>
      </c>
      <c r="CL59" s="189">
        <f>$AW59-$AX59-BA59</f>
        <v>47491.38</v>
      </c>
      <c r="CM59" s="189">
        <f t="shared" ref="CM59:CP60" si="66">CY59</f>
        <v>0</v>
      </c>
      <c r="CN59" s="189">
        <f t="shared" si="66"/>
        <v>0</v>
      </c>
      <c r="CO59" s="189">
        <f t="shared" si="66"/>
        <v>0</v>
      </c>
      <c r="CP59" s="189">
        <f t="shared" si="66"/>
        <v>0</v>
      </c>
      <c r="CQ59" s="189">
        <f>CR59+CS59+CT59</f>
        <v>0</v>
      </c>
      <c r="CR59" s="190">
        <v>0</v>
      </c>
      <c r="CS59" s="190">
        <v>0</v>
      </c>
      <c r="CT59" s="190">
        <v>0</v>
      </c>
      <c r="CU59" s="189">
        <f>CV59+CW59+CX59</f>
        <v>0</v>
      </c>
      <c r="CV59" s="190">
        <v>0</v>
      </c>
      <c r="CW59" s="190">
        <v>0</v>
      </c>
      <c r="CX59" s="190">
        <v>0</v>
      </c>
      <c r="CY59" s="189">
        <f>CZ59+DA59+DB59</f>
        <v>0</v>
      </c>
      <c r="CZ59" s="190">
        <v>0</v>
      </c>
      <c r="DA59" s="190">
        <v>0</v>
      </c>
      <c r="DB59" s="190">
        <v>0</v>
      </c>
      <c r="DC59" s="189">
        <f>$AW59-$AX59-BB59</f>
        <v>47491.38</v>
      </c>
      <c r="DD59" s="189">
        <f t="shared" ref="DD59:DG60" si="67">DP59</f>
        <v>0</v>
      </c>
      <c r="DE59" s="189">
        <f t="shared" si="67"/>
        <v>0</v>
      </c>
      <c r="DF59" s="189">
        <f t="shared" si="67"/>
        <v>0</v>
      </c>
      <c r="DG59" s="189">
        <f t="shared" si="67"/>
        <v>0</v>
      </c>
      <c r="DH59" s="189">
        <f>DI59+DJ59+DK59</f>
        <v>0</v>
      </c>
      <c r="DI59" s="190">
        <v>0</v>
      </c>
      <c r="DJ59" s="190">
        <v>0</v>
      </c>
      <c r="DK59" s="190">
        <v>0</v>
      </c>
      <c r="DL59" s="189">
        <f>DM59+DN59+DO59</f>
        <v>0</v>
      </c>
      <c r="DM59" s="190">
        <v>0</v>
      </c>
      <c r="DN59" s="190">
        <v>0</v>
      </c>
      <c r="DO59" s="190">
        <v>0</v>
      </c>
      <c r="DP59" s="189">
        <f>DQ59+DR59+DS59</f>
        <v>0</v>
      </c>
      <c r="DQ59" s="190">
        <v>0</v>
      </c>
      <c r="DR59" s="190">
        <v>0</v>
      </c>
      <c r="DS59" s="190">
        <v>0</v>
      </c>
      <c r="DT59" s="189">
        <f>$AW59-$AX59-BC59</f>
        <v>47491.38</v>
      </c>
      <c r="DU59" s="189">
        <f>BC59-AY59</f>
        <v>0</v>
      </c>
      <c r="DV59" s="190"/>
      <c r="DW59" s="190"/>
      <c r="DX59" s="192"/>
      <c r="DY59" s="190"/>
      <c r="DZ59" s="192"/>
      <c r="EA59" s="193" t="s">
        <v>25</v>
      </c>
      <c r="EB59" s="168">
        <v>0</v>
      </c>
      <c r="EC59" s="137" t="str">
        <f>AN59 &amp; EB59</f>
        <v>Прибыль направляемая на инвестиции0</v>
      </c>
      <c r="ED59" s="137" t="str">
        <f>AN59&amp;AO59</f>
        <v>Прибыль направляемая на инвестициинет</v>
      </c>
      <c r="EE59" s="138"/>
      <c r="EF59" s="138"/>
      <c r="EG59" s="182"/>
      <c r="EH59" s="182"/>
      <c r="EI59" s="182"/>
      <c r="EJ59" s="182"/>
      <c r="EV59" s="138"/>
    </row>
    <row r="60" spans="3:152" ht="15" customHeight="1" thickBot="1" x14ac:dyDescent="0.3">
      <c r="C60" s="158"/>
      <c r="D60" s="169"/>
      <c r="E60" s="170"/>
      <c r="F60" s="170"/>
      <c r="G60" s="170"/>
      <c r="H60" s="170"/>
      <c r="I60" s="170"/>
      <c r="J60" s="170"/>
      <c r="K60" s="169"/>
      <c r="L60" s="171"/>
      <c r="M60" s="171"/>
      <c r="N60" s="169"/>
      <c r="O60" s="169"/>
      <c r="P60" s="172"/>
      <c r="Q60" s="172"/>
      <c r="R60" s="173"/>
      <c r="S60" s="174"/>
      <c r="T60" s="175"/>
      <c r="U60" s="183"/>
      <c r="V60" s="184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6"/>
      <c r="AM60" s="128" t="s">
        <v>196</v>
      </c>
      <c r="AN60" s="187" t="s">
        <v>191</v>
      </c>
      <c r="AO60" s="188" t="s">
        <v>22</v>
      </c>
      <c r="AP60" s="188"/>
      <c r="AQ60" s="188"/>
      <c r="AR60" s="188"/>
      <c r="AS60" s="188"/>
      <c r="AT60" s="188"/>
      <c r="AU60" s="188"/>
      <c r="AV60" s="188"/>
      <c r="AW60" s="189">
        <v>13092.36</v>
      </c>
      <c r="AX60" s="189">
        <v>0</v>
      </c>
      <c r="AY60" s="189">
        <v>0</v>
      </c>
      <c r="AZ60" s="189">
        <f>BE60</f>
        <v>0</v>
      </c>
      <c r="BA60" s="189">
        <f>BV60</f>
        <v>0</v>
      </c>
      <c r="BB60" s="189">
        <f>CM60</f>
        <v>0</v>
      </c>
      <c r="BC60" s="189">
        <f>DD60</f>
        <v>0</v>
      </c>
      <c r="BD60" s="189">
        <f>AW60-AX60-BC60</f>
        <v>13092.36</v>
      </c>
      <c r="BE60" s="189">
        <f t="shared" si="64"/>
        <v>0</v>
      </c>
      <c r="BF60" s="189">
        <f t="shared" si="64"/>
        <v>0</v>
      </c>
      <c r="BG60" s="189">
        <f t="shared" si="64"/>
        <v>0</v>
      </c>
      <c r="BH60" s="189">
        <f t="shared" si="64"/>
        <v>0</v>
      </c>
      <c r="BI60" s="189">
        <f>BJ60+BK60+BL60</f>
        <v>0</v>
      </c>
      <c r="BJ60" s="190">
        <v>0</v>
      </c>
      <c r="BK60" s="190">
        <v>0</v>
      </c>
      <c r="BL60" s="190">
        <v>0</v>
      </c>
      <c r="BM60" s="189">
        <f>BN60+BO60+BP60</f>
        <v>0</v>
      </c>
      <c r="BN60" s="190">
        <v>0</v>
      </c>
      <c r="BO60" s="190">
        <v>0</v>
      </c>
      <c r="BP60" s="190">
        <v>0</v>
      </c>
      <c r="BQ60" s="189">
        <f>BR60+BS60+BT60</f>
        <v>0</v>
      </c>
      <c r="BR60" s="190">
        <v>0</v>
      </c>
      <c r="BS60" s="190">
        <v>0</v>
      </c>
      <c r="BT60" s="190">
        <v>0</v>
      </c>
      <c r="BU60" s="189">
        <f>$AW60-$AX60-AZ60</f>
        <v>13092.36</v>
      </c>
      <c r="BV60" s="189">
        <f t="shared" si="65"/>
        <v>0</v>
      </c>
      <c r="BW60" s="189">
        <f t="shared" si="65"/>
        <v>0</v>
      </c>
      <c r="BX60" s="189">
        <f t="shared" si="65"/>
        <v>0</v>
      </c>
      <c r="BY60" s="189">
        <f t="shared" si="65"/>
        <v>0</v>
      </c>
      <c r="BZ60" s="189">
        <f>CA60+CB60+CC60</f>
        <v>0</v>
      </c>
      <c r="CA60" s="190">
        <v>0</v>
      </c>
      <c r="CB60" s="190">
        <v>0</v>
      </c>
      <c r="CC60" s="190">
        <v>0</v>
      </c>
      <c r="CD60" s="189">
        <f>CE60+CF60+CG60</f>
        <v>0</v>
      </c>
      <c r="CE60" s="190">
        <v>0</v>
      </c>
      <c r="CF60" s="190">
        <v>0</v>
      </c>
      <c r="CG60" s="190">
        <v>0</v>
      </c>
      <c r="CH60" s="189">
        <f>CI60+CJ60+CK60</f>
        <v>0</v>
      </c>
      <c r="CI60" s="190">
        <v>0</v>
      </c>
      <c r="CJ60" s="190">
        <v>0</v>
      </c>
      <c r="CK60" s="190">
        <v>0</v>
      </c>
      <c r="CL60" s="189">
        <f>$AW60-$AX60-BA60</f>
        <v>13092.36</v>
      </c>
      <c r="CM60" s="189">
        <f t="shared" si="66"/>
        <v>0</v>
      </c>
      <c r="CN60" s="189">
        <f t="shared" si="66"/>
        <v>0</v>
      </c>
      <c r="CO60" s="189">
        <f t="shared" si="66"/>
        <v>0</v>
      </c>
      <c r="CP60" s="189">
        <f t="shared" si="66"/>
        <v>0</v>
      </c>
      <c r="CQ60" s="189">
        <f>CR60+CS60+CT60</f>
        <v>0</v>
      </c>
      <c r="CR60" s="190">
        <v>0</v>
      </c>
      <c r="CS60" s="190">
        <v>0</v>
      </c>
      <c r="CT60" s="190">
        <v>0</v>
      </c>
      <c r="CU60" s="189">
        <f>CV60+CW60+CX60</f>
        <v>0</v>
      </c>
      <c r="CV60" s="190">
        <v>0</v>
      </c>
      <c r="CW60" s="190">
        <v>0</v>
      </c>
      <c r="CX60" s="190">
        <v>0</v>
      </c>
      <c r="CY60" s="189">
        <f>CZ60+DA60+DB60</f>
        <v>0</v>
      </c>
      <c r="CZ60" s="190">
        <v>0</v>
      </c>
      <c r="DA60" s="190">
        <v>0</v>
      </c>
      <c r="DB60" s="190">
        <v>0</v>
      </c>
      <c r="DC60" s="189">
        <f>$AW60-$AX60-BB60</f>
        <v>13092.36</v>
      </c>
      <c r="DD60" s="189">
        <f t="shared" si="67"/>
        <v>0</v>
      </c>
      <c r="DE60" s="189">
        <f t="shared" si="67"/>
        <v>0</v>
      </c>
      <c r="DF60" s="189">
        <f t="shared" si="67"/>
        <v>0</v>
      </c>
      <c r="DG60" s="189">
        <f t="shared" si="67"/>
        <v>0</v>
      </c>
      <c r="DH60" s="189">
        <f>DI60+DJ60+DK60</f>
        <v>0</v>
      </c>
      <c r="DI60" s="190">
        <v>0</v>
      </c>
      <c r="DJ60" s="190">
        <v>0</v>
      </c>
      <c r="DK60" s="190">
        <v>0</v>
      </c>
      <c r="DL60" s="189">
        <f>DM60+DN60+DO60</f>
        <v>0</v>
      </c>
      <c r="DM60" s="190">
        <v>0</v>
      </c>
      <c r="DN60" s="190">
        <v>0</v>
      </c>
      <c r="DO60" s="190">
        <v>0</v>
      </c>
      <c r="DP60" s="189">
        <f>DQ60+DR60+DS60</f>
        <v>0</v>
      </c>
      <c r="DQ60" s="190">
        <v>0</v>
      </c>
      <c r="DR60" s="190">
        <v>0</v>
      </c>
      <c r="DS60" s="190">
        <v>0</v>
      </c>
      <c r="DT60" s="189">
        <f>$AW60-$AX60-BC60</f>
        <v>13092.36</v>
      </c>
      <c r="DU60" s="189">
        <f>BC60-AY60</f>
        <v>0</v>
      </c>
      <c r="DV60" s="190"/>
      <c r="DW60" s="190"/>
      <c r="DX60" s="192"/>
      <c r="DY60" s="190"/>
      <c r="DZ60" s="192"/>
      <c r="EA60" s="193" t="s">
        <v>25</v>
      </c>
      <c r="EB60" s="168">
        <v>0</v>
      </c>
      <c r="EC60" s="137" t="str">
        <f>AN60 &amp; EB60</f>
        <v>Амортизационные отчисления0</v>
      </c>
      <c r="ED60" s="137" t="str">
        <f>AN60&amp;AO60</f>
        <v>Амортизационные отчислениянет</v>
      </c>
      <c r="EE60" s="138"/>
      <c r="EF60" s="138"/>
      <c r="EG60" s="182"/>
      <c r="EH60" s="182"/>
      <c r="EI60" s="182"/>
      <c r="EJ60" s="182"/>
      <c r="EV60" s="138"/>
    </row>
    <row r="61" spans="3:152" ht="11.25" customHeight="1" x14ac:dyDescent="0.25">
      <c r="C61" s="158"/>
      <c r="D61" s="159">
        <v>4</v>
      </c>
      <c r="E61" s="160" t="s">
        <v>227</v>
      </c>
      <c r="F61" s="160" t="s">
        <v>228</v>
      </c>
      <c r="G61" s="160" t="s">
        <v>229</v>
      </c>
      <c r="H61" s="160" t="s">
        <v>246</v>
      </c>
      <c r="I61" s="160" t="s">
        <v>231</v>
      </c>
      <c r="J61" s="160" t="s">
        <v>231</v>
      </c>
      <c r="K61" s="159" t="s">
        <v>232</v>
      </c>
      <c r="L61" s="161"/>
      <c r="M61" s="161"/>
      <c r="N61" s="159">
        <v>5</v>
      </c>
      <c r="O61" s="159">
        <v>2024</v>
      </c>
      <c r="P61" s="162" t="s">
        <v>233</v>
      </c>
      <c r="Q61" s="162" t="s">
        <v>234</v>
      </c>
      <c r="R61" s="163">
        <v>0</v>
      </c>
      <c r="S61" s="164">
        <v>0</v>
      </c>
      <c r="T61" s="165" t="s">
        <v>25</v>
      </c>
      <c r="U61" s="166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7"/>
      <c r="BQ61" s="167"/>
      <c r="BR61" s="167"/>
      <c r="BS61" s="167"/>
      <c r="BT61" s="167"/>
      <c r="BU61" s="167"/>
      <c r="BV61" s="167"/>
      <c r="BW61" s="167"/>
      <c r="BX61" s="167"/>
      <c r="BY61" s="167"/>
      <c r="BZ61" s="167"/>
      <c r="CA61" s="167"/>
      <c r="CB61" s="167"/>
      <c r="CC61" s="167"/>
      <c r="CD61" s="167"/>
      <c r="CE61" s="167"/>
      <c r="CF61" s="167"/>
      <c r="CG61" s="167"/>
      <c r="CH61" s="167"/>
      <c r="CI61" s="167"/>
      <c r="CJ61" s="167"/>
      <c r="CK61" s="167"/>
      <c r="CL61" s="167"/>
      <c r="CM61" s="167"/>
      <c r="CN61" s="167"/>
      <c r="CO61" s="167"/>
      <c r="CP61" s="167"/>
      <c r="CQ61" s="167"/>
      <c r="CR61" s="167"/>
      <c r="CS61" s="167"/>
      <c r="CT61" s="167"/>
      <c r="CU61" s="167"/>
      <c r="CV61" s="167"/>
      <c r="CW61" s="167"/>
      <c r="CX61" s="167"/>
      <c r="CY61" s="167"/>
      <c r="CZ61" s="167"/>
      <c r="DA61" s="167"/>
      <c r="DB61" s="167"/>
      <c r="DC61" s="167"/>
      <c r="DD61" s="167"/>
      <c r="DE61" s="167"/>
      <c r="DF61" s="167"/>
      <c r="DG61" s="167"/>
      <c r="DH61" s="167"/>
      <c r="DI61" s="167"/>
      <c r="DJ61" s="167"/>
      <c r="DK61" s="167"/>
      <c r="DL61" s="167"/>
      <c r="DM61" s="167"/>
      <c r="DN61" s="167"/>
      <c r="DO61" s="167"/>
      <c r="DP61" s="167"/>
      <c r="DQ61" s="167"/>
      <c r="DR61" s="167"/>
      <c r="DS61" s="167"/>
      <c r="DT61" s="167"/>
      <c r="DU61" s="167"/>
      <c r="DV61" s="167"/>
      <c r="DW61" s="167"/>
      <c r="DX61" s="167"/>
      <c r="DY61" s="167"/>
      <c r="DZ61" s="167"/>
      <c r="EA61" s="167"/>
      <c r="EB61" s="168"/>
      <c r="EC61" s="138"/>
      <c r="ED61" s="138"/>
      <c r="EE61" s="138"/>
      <c r="EF61" s="138"/>
      <c r="EG61" s="138"/>
      <c r="EH61" s="138"/>
      <c r="EI61" s="138"/>
    </row>
    <row r="62" spans="3:152" ht="11.25" customHeight="1" x14ac:dyDescent="0.25">
      <c r="C62" s="158"/>
      <c r="D62" s="169"/>
      <c r="E62" s="170"/>
      <c r="F62" s="170"/>
      <c r="G62" s="170"/>
      <c r="H62" s="170"/>
      <c r="I62" s="170"/>
      <c r="J62" s="170"/>
      <c r="K62" s="169"/>
      <c r="L62" s="171"/>
      <c r="M62" s="171"/>
      <c r="N62" s="169"/>
      <c r="O62" s="169"/>
      <c r="P62" s="172"/>
      <c r="Q62" s="172"/>
      <c r="R62" s="173"/>
      <c r="S62" s="174"/>
      <c r="T62" s="175"/>
      <c r="U62" s="176"/>
      <c r="V62" s="177">
        <v>1</v>
      </c>
      <c r="W62" s="178" t="s">
        <v>235</v>
      </c>
      <c r="X62" s="178" t="s">
        <v>236</v>
      </c>
      <c r="Y62" s="178" t="s">
        <v>237</v>
      </c>
      <c r="Z62" s="178" t="s">
        <v>231</v>
      </c>
      <c r="AA62" s="178" t="s">
        <v>231</v>
      </c>
      <c r="AB62" s="178" t="s">
        <v>232</v>
      </c>
      <c r="AC62" s="178" t="s">
        <v>238</v>
      </c>
      <c r="AD62" s="178" t="s">
        <v>239</v>
      </c>
      <c r="AE62" s="178" t="s">
        <v>240</v>
      </c>
      <c r="AF62" s="178" t="s">
        <v>241</v>
      </c>
      <c r="AG62" s="178" t="s">
        <v>231</v>
      </c>
      <c r="AH62" s="178" t="s">
        <v>231</v>
      </c>
      <c r="AI62" s="178" t="s">
        <v>232</v>
      </c>
      <c r="AJ62" s="178" t="s">
        <v>238</v>
      </c>
      <c r="AK62" s="178" t="s">
        <v>239</v>
      </c>
      <c r="AL62" s="179"/>
      <c r="AM62" s="180"/>
      <c r="AN62" s="181"/>
      <c r="AO62" s="181"/>
      <c r="AP62" s="181"/>
      <c r="AQ62" s="181"/>
      <c r="AR62" s="181"/>
      <c r="AS62" s="181"/>
      <c r="AT62" s="181"/>
      <c r="AU62" s="181"/>
      <c r="AV62" s="181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7"/>
      <c r="DE62" s="77"/>
      <c r="DF62" s="77"/>
      <c r="DG62" s="77"/>
      <c r="DH62" s="77"/>
      <c r="DI62" s="77"/>
      <c r="DJ62" s="77"/>
      <c r="DK62" s="77"/>
      <c r="DL62" s="77"/>
      <c r="DM62" s="77"/>
      <c r="DN62" s="77"/>
      <c r="DO62" s="77"/>
      <c r="DP62" s="77"/>
      <c r="DQ62" s="77"/>
      <c r="DR62" s="77"/>
      <c r="DS62" s="77"/>
      <c r="DT62" s="77"/>
      <c r="DU62" s="77"/>
      <c r="DV62" s="77"/>
      <c r="DW62" s="77"/>
      <c r="DX62" s="77"/>
      <c r="DY62" s="77"/>
      <c r="DZ62" s="77"/>
      <c r="EA62" s="77"/>
      <c r="EB62" s="168"/>
      <c r="EC62" s="182"/>
      <c r="ED62" s="182"/>
      <c r="EE62" s="182"/>
      <c r="EF62" s="138"/>
      <c r="EG62" s="182"/>
      <c r="EH62" s="182"/>
      <c r="EI62" s="182"/>
      <c r="EJ62" s="182"/>
      <c r="EK62" s="182"/>
    </row>
    <row r="63" spans="3:152" ht="15" customHeight="1" thickBot="1" x14ac:dyDescent="0.3">
      <c r="C63" s="158"/>
      <c r="D63" s="169"/>
      <c r="E63" s="170"/>
      <c r="F63" s="170"/>
      <c r="G63" s="170"/>
      <c r="H63" s="170"/>
      <c r="I63" s="170"/>
      <c r="J63" s="170"/>
      <c r="K63" s="169"/>
      <c r="L63" s="171"/>
      <c r="M63" s="171"/>
      <c r="N63" s="169"/>
      <c r="O63" s="169"/>
      <c r="P63" s="172"/>
      <c r="Q63" s="172"/>
      <c r="R63" s="173"/>
      <c r="S63" s="174"/>
      <c r="T63" s="175"/>
      <c r="U63" s="183"/>
      <c r="V63" s="184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6"/>
      <c r="AM63" s="128" t="s">
        <v>242</v>
      </c>
      <c r="AN63" s="187" t="s">
        <v>189</v>
      </c>
      <c r="AO63" s="188" t="s">
        <v>22</v>
      </c>
      <c r="AP63" s="188"/>
      <c r="AQ63" s="188"/>
      <c r="AR63" s="188"/>
      <c r="AS63" s="188"/>
      <c r="AT63" s="188"/>
      <c r="AU63" s="188"/>
      <c r="AV63" s="188"/>
      <c r="AW63" s="189">
        <v>51793.4</v>
      </c>
      <c r="AX63" s="189">
        <v>0</v>
      </c>
      <c r="AY63" s="189">
        <v>0</v>
      </c>
      <c r="AZ63" s="189">
        <f>BE63</f>
        <v>0</v>
      </c>
      <c r="BA63" s="189">
        <f>BV63</f>
        <v>0</v>
      </c>
      <c r="BB63" s="189">
        <f>CM63</f>
        <v>0</v>
      </c>
      <c r="BC63" s="189">
        <f>DD63</f>
        <v>0</v>
      </c>
      <c r="BD63" s="189">
        <f>AW63-AX63-BC63</f>
        <v>51793.4</v>
      </c>
      <c r="BE63" s="189">
        <f>BQ63</f>
        <v>0</v>
      </c>
      <c r="BF63" s="189">
        <f>BR63</f>
        <v>0</v>
      </c>
      <c r="BG63" s="189">
        <f>BS63</f>
        <v>0</v>
      </c>
      <c r="BH63" s="189">
        <f>BT63</f>
        <v>0</v>
      </c>
      <c r="BI63" s="189">
        <f>BJ63+BK63+BL63</f>
        <v>0</v>
      </c>
      <c r="BJ63" s="190">
        <v>0</v>
      </c>
      <c r="BK63" s="190">
        <v>0</v>
      </c>
      <c r="BL63" s="190">
        <v>0</v>
      </c>
      <c r="BM63" s="189">
        <f>BN63+BO63+BP63</f>
        <v>0</v>
      </c>
      <c r="BN63" s="190">
        <v>0</v>
      </c>
      <c r="BO63" s="190">
        <v>0</v>
      </c>
      <c r="BP63" s="190">
        <v>0</v>
      </c>
      <c r="BQ63" s="189">
        <f>BR63+BS63+BT63</f>
        <v>0</v>
      </c>
      <c r="BR63" s="190">
        <v>0</v>
      </c>
      <c r="BS63" s="190">
        <v>0</v>
      </c>
      <c r="BT63" s="190">
        <v>0</v>
      </c>
      <c r="BU63" s="189">
        <f>$AW63-$AX63-AZ63</f>
        <v>51793.4</v>
      </c>
      <c r="BV63" s="189">
        <f>CH63</f>
        <v>0</v>
      </c>
      <c r="BW63" s="189">
        <f>CI63</f>
        <v>0</v>
      </c>
      <c r="BX63" s="189">
        <f>CJ63</f>
        <v>0</v>
      </c>
      <c r="BY63" s="189">
        <f>CK63</f>
        <v>0</v>
      </c>
      <c r="BZ63" s="189">
        <f>CA63+CB63+CC63</f>
        <v>0</v>
      </c>
      <c r="CA63" s="190">
        <v>0</v>
      </c>
      <c r="CB63" s="190">
        <v>0</v>
      </c>
      <c r="CC63" s="190">
        <v>0</v>
      </c>
      <c r="CD63" s="189">
        <f>CE63+CF63+CG63</f>
        <v>0</v>
      </c>
      <c r="CE63" s="190">
        <v>0</v>
      </c>
      <c r="CF63" s="190">
        <v>0</v>
      </c>
      <c r="CG63" s="190">
        <v>0</v>
      </c>
      <c r="CH63" s="189">
        <f>CI63+CJ63+CK63</f>
        <v>0</v>
      </c>
      <c r="CI63" s="190">
        <v>0</v>
      </c>
      <c r="CJ63" s="190">
        <v>0</v>
      </c>
      <c r="CK63" s="190">
        <v>0</v>
      </c>
      <c r="CL63" s="189">
        <f>$AW63-$AX63-BA63</f>
        <v>51793.4</v>
      </c>
      <c r="CM63" s="189">
        <f>CY63</f>
        <v>0</v>
      </c>
      <c r="CN63" s="189">
        <f>CZ63</f>
        <v>0</v>
      </c>
      <c r="CO63" s="189">
        <f>DA63</f>
        <v>0</v>
      </c>
      <c r="CP63" s="189">
        <f>DB63</f>
        <v>0</v>
      </c>
      <c r="CQ63" s="189">
        <f>CR63+CS63+CT63</f>
        <v>0</v>
      </c>
      <c r="CR63" s="190">
        <v>0</v>
      </c>
      <c r="CS63" s="190">
        <v>0</v>
      </c>
      <c r="CT63" s="190">
        <v>0</v>
      </c>
      <c r="CU63" s="189">
        <f>CV63+CW63+CX63</f>
        <v>0</v>
      </c>
      <c r="CV63" s="190">
        <v>0</v>
      </c>
      <c r="CW63" s="190">
        <v>0</v>
      </c>
      <c r="CX63" s="190">
        <v>0</v>
      </c>
      <c r="CY63" s="189">
        <f>CZ63+DA63+DB63</f>
        <v>0</v>
      </c>
      <c r="CZ63" s="190">
        <v>0</v>
      </c>
      <c r="DA63" s="190">
        <v>0</v>
      </c>
      <c r="DB63" s="190">
        <v>0</v>
      </c>
      <c r="DC63" s="189">
        <f>$AW63-$AX63-BB63</f>
        <v>51793.4</v>
      </c>
      <c r="DD63" s="189">
        <f>DP63</f>
        <v>0</v>
      </c>
      <c r="DE63" s="189">
        <f>DQ63</f>
        <v>0</v>
      </c>
      <c r="DF63" s="189">
        <f>DR63</f>
        <v>0</v>
      </c>
      <c r="DG63" s="189">
        <f>DS63</f>
        <v>0</v>
      </c>
      <c r="DH63" s="189">
        <f>DI63+DJ63+DK63</f>
        <v>0</v>
      </c>
      <c r="DI63" s="190">
        <v>0</v>
      </c>
      <c r="DJ63" s="190">
        <v>0</v>
      </c>
      <c r="DK63" s="190">
        <v>0</v>
      </c>
      <c r="DL63" s="189">
        <f>DM63+DN63+DO63</f>
        <v>0</v>
      </c>
      <c r="DM63" s="190">
        <v>0</v>
      </c>
      <c r="DN63" s="190">
        <v>0</v>
      </c>
      <c r="DO63" s="190">
        <v>0</v>
      </c>
      <c r="DP63" s="189">
        <f>DQ63+DR63+DS63</f>
        <v>0</v>
      </c>
      <c r="DQ63" s="190">
        <v>0</v>
      </c>
      <c r="DR63" s="190">
        <v>0</v>
      </c>
      <c r="DS63" s="190">
        <v>0</v>
      </c>
      <c r="DT63" s="189">
        <f>$AW63-$AX63-BC63</f>
        <v>51793.4</v>
      </c>
      <c r="DU63" s="189">
        <f>BC63-AY63</f>
        <v>0</v>
      </c>
      <c r="DV63" s="190"/>
      <c r="DW63" s="190"/>
      <c r="DX63" s="192"/>
      <c r="DY63" s="190"/>
      <c r="DZ63" s="192"/>
      <c r="EA63" s="193" t="s">
        <v>25</v>
      </c>
      <c r="EB63" s="168">
        <v>0</v>
      </c>
      <c r="EC63" s="137" t="str">
        <f>AN63 &amp; EB63</f>
        <v>Прибыль направляемая на инвестиции0</v>
      </c>
      <c r="ED63" s="137" t="str">
        <f>AN63&amp;AO63</f>
        <v>Прибыль направляемая на инвестициинет</v>
      </c>
      <c r="EE63" s="138"/>
      <c r="EF63" s="138"/>
      <c r="EG63" s="182"/>
      <c r="EH63" s="182"/>
      <c r="EI63" s="182"/>
      <c r="EJ63" s="182"/>
      <c r="EV63" s="138"/>
    </row>
    <row r="64" spans="3:152" ht="11.25" customHeight="1" x14ac:dyDescent="0.25">
      <c r="C64" s="158"/>
      <c r="D64" s="159">
        <v>5</v>
      </c>
      <c r="E64" s="160" t="s">
        <v>227</v>
      </c>
      <c r="F64" s="160" t="s">
        <v>228</v>
      </c>
      <c r="G64" s="160" t="s">
        <v>229</v>
      </c>
      <c r="H64" s="160" t="s">
        <v>247</v>
      </c>
      <c r="I64" s="160" t="s">
        <v>231</v>
      </c>
      <c r="J64" s="160" t="s">
        <v>231</v>
      </c>
      <c r="K64" s="159" t="s">
        <v>232</v>
      </c>
      <c r="L64" s="161"/>
      <c r="M64" s="161"/>
      <c r="N64" s="159">
        <v>5</v>
      </c>
      <c r="O64" s="159">
        <v>2023</v>
      </c>
      <c r="P64" s="162" t="s">
        <v>233</v>
      </c>
      <c r="Q64" s="162" t="s">
        <v>234</v>
      </c>
      <c r="R64" s="163">
        <v>0</v>
      </c>
      <c r="S64" s="164">
        <v>0</v>
      </c>
      <c r="T64" s="165" t="s">
        <v>25</v>
      </c>
      <c r="U64" s="166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7"/>
      <c r="BQ64" s="167"/>
      <c r="BR64" s="167"/>
      <c r="BS64" s="167"/>
      <c r="BT64" s="167"/>
      <c r="BU64" s="167"/>
      <c r="BV64" s="167"/>
      <c r="BW64" s="167"/>
      <c r="BX64" s="167"/>
      <c r="BY64" s="167"/>
      <c r="BZ64" s="167"/>
      <c r="CA64" s="167"/>
      <c r="CB64" s="167"/>
      <c r="CC64" s="167"/>
      <c r="CD64" s="167"/>
      <c r="CE64" s="167"/>
      <c r="CF64" s="167"/>
      <c r="CG64" s="167"/>
      <c r="CH64" s="167"/>
      <c r="CI64" s="167"/>
      <c r="CJ64" s="167"/>
      <c r="CK64" s="167"/>
      <c r="CL64" s="167"/>
      <c r="CM64" s="167"/>
      <c r="CN64" s="167"/>
      <c r="CO64" s="167"/>
      <c r="CP64" s="167"/>
      <c r="CQ64" s="167"/>
      <c r="CR64" s="167"/>
      <c r="CS64" s="167"/>
      <c r="CT64" s="167"/>
      <c r="CU64" s="167"/>
      <c r="CV64" s="167"/>
      <c r="CW64" s="167"/>
      <c r="CX64" s="167"/>
      <c r="CY64" s="167"/>
      <c r="CZ64" s="167"/>
      <c r="DA64" s="167"/>
      <c r="DB64" s="167"/>
      <c r="DC64" s="167"/>
      <c r="DD64" s="167"/>
      <c r="DE64" s="167"/>
      <c r="DF64" s="167"/>
      <c r="DG64" s="167"/>
      <c r="DH64" s="167"/>
      <c r="DI64" s="167"/>
      <c r="DJ64" s="167"/>
      <c r="DK64" s="167"/>
      <c r="DL64" s="167"/>
      <c r="DM64" s="167"/>
      <c r="DN64" s="167"/>
      <c r="DO64" s="167"/>
      <c r="DP64" s="167"/>
      <c r="DQ64" s="167"/>
      <c r="DR64" s="167"/>
      <c r="DS64" s="167"/>
      <c r="DT64" s="167"/>
      <c r="DU64" s="167"/>
      <c r="DV64" s="167"/>
      <c r="DW64" s="167"/>
      <c r="DX64" s="167"/>
      <c r="DY64" s="167"/>
      <c r="DZ64" s="167"/>
      <c r="EA64" s="167"/>
      <c r="EB64" s="168"/>
      <c r="EC64" s="138"/>
      <c r="ED64" s="138"/>
      <c r="EE64" s="138"/>
      <c r="EF64" s="138"/>
      <c r="EG64" s="138"/>
      <c r="EH64" s="138"/>
      <c r="EI64" s="138"/>
    </row>
    <row r="65" spans="3:152" ht="11.25" customHeight="1" x14ac:dyDescent="0.25">
      <c r="C65" s="158"/>
      <c r="D65" s="169"/>
      <c r="E65" s="170"/>
      <c r="F65" s="170"/>
      <c r="G65" s="170"/>
      <c r="H65" s="170"/>
      <c r="I65" s="170"/>
      <c r="J65" s="170"/>
      <c r="K65" s="169"/>
      <c r="L65" s="171"/>
      <c r="M65" s="171"/>
      <c r="N65" s="169"/>
      <c r="O65" s="169"/>
      <c r="P65" s="172"/>
      <c r="Q65" s="172"/>
      <c r="R65" s="173"/>
      <c r="S65" s="174"/>
      <c r="T65" s="175"/>
      <c r="U65" s="176"/>
      <c r="V65" s="177">
        <v>1</v>
      </c>
      <c r="W65" s="178" t="s">
        <v>235</v>
      </c>
      <c r="X65" s="178" t="s">
        <v>236</v>
      </c>
      <c r="Y65" s="178" t="s">
        <v>237</v>
      </c>
      <c r="Z65" s="178" t="s">
        <v>231</v>
      </c>
      <c r="AA65" s="178" t="s">
        <v>231</v>
      </c>
      <c r="AB65" s="178" t="s">
        <v>232</v>
      </c>
      <c r="AC65" s="178" t="s">
        <v>238</v>
      </c>
      <c r="AD65" s="178" t="s">
        <v>239</v>
      </c>
      <c r="AE65" s="178" t="s">
        <v>240</v>
      </c>
      <c r="AF65" s="178" t="s">
        <v>241</v>
      </c>
      <c r="AG65" s="178" t="s">
        <v>231</v>
      </c>
      <c r="AH65" s="178" t="s">
        <v>231</v>
      </c>
      <c r="AI65" s="178" t="s">
        <v>232</v>
      </c>
      <c r="AJ65" s="178" t="s">
        <v>238</v>
      </c>
      <c r="AK65" s="178" t="s">
        <v>239</v>
      </c>
      <c r="AL65" s="179"/>
      <c r="AM65" s="180"/>
      <c r="AN65" s="181"/>
      <c r="AO65" s="181"/>
      <c r="AP65" s="181"/>
      <c r="AQ65" s="181"/>
      <c r="AR65" s="181"/>
      <c r="AS65" s="181"/>
      <c r="AT65" s="181"/>
      <c r="AU65" s="181"/>
      <c r="AV65" s="181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77"/>
      <c r="CQ65" s="77"/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7"/>
      <c r="DE65" s="77"/>
      <c r="DF65" s="77"/>
      <c r="DG65" s="77"/>
      <c r="DH65" s="77"/>
      <c r="DI65" s="77"/>
      <c r="DJ65" s="77"/>
      <c r="DK65" s="77"/>
      <c r="DL65" s="77"/>
      <c r="DM65" s="77"/>
      <c r="DN65" s="77"/>
      <c r="DO65" s="77"/>
      <c r="DP65" s="77"/>
      <c r="DQ65" s="77"/>
      <c r="DR65" s="77"/>
      <c r="DS65" s="77"/>
      <c r="DT65" s="77"/>
      <c r="DU65" s="77"/>
      <c r="DV65" s="77"/>
      <c r="DW65" s="77"/>
      <c r="DX65" s="77"/>
      <c r="DY65" s="77"/>
      <c r="DZ65" s="77"/>
      <c r="EA65" s="77"/>
      <c r="EB65" s="168"/>
      <c r="EC65" s="182"/>
      <c r="ED65" s="182"/>
      <c r="EE65" s="182"/>
      <c r="EF65" s="138"/>
      <c r="EG65" s="182"/>
      <c r="EH65" s="182"/>
      <c r="EI65" s="182"/>
      <c r="EJ65" s="182"/>
      <c r="EK65" s="182"/>
    </row>
    <row r="66" spans="3:152" ht="15" customHeight="1" thickBot="1" x14ac:dyDescent="0.3">
      <c r="C66" s="158"/>
      <c r="D66" s="169"/>
      <c r="E66" s="170"/>
      <c r="F66" s="170"/>
      <c r="G66" s="170"/>
      <c r="H66" s="170"/>
      <c r="I66" s="170"/>
      <c r="J66" s="170"/>
      <c r="K66" s="169"/>
      <c r="L66" s="171"/>
      <c r="M66" s="171"/>
      <c r="N66" s="169"/>
      <c r="O66" s="169"/>
      <c r="P66" s="172"/>
      <c r="Q66" s="172"/>
      <c r="R66" s="173"/>
      <c r="S66" s="174"/>
      <c r="T66" s="175"/>
      <c r="U66" s="183"/>
      <c r="V66" s="184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6"/>
      <c r="AM66" s="128" t="s">
        <v>242</v>
      </c>
      <c r="AN66" s="187" t="s">
        <v>189</v>
      </c>
      <c r="AO66" s="188" t="s">
        <v>22</v>
      </c>
      <c r="AP66" s="188"/>
      <c r="AQ66" s="188"/>
      <c r="AR66" s="188"/>
      <c r="AS66" s="188"/>
      <c r="AT66" s="188"/>
      <c r="AU66" s="188"/>
      <c r="AV66" s="188"/>
      <c r="AW66" s="189">
        <v>41361.75</v>
      </c>
      <c r="AX66" s="189">
        <v>0</v>
      </c>
      <c r="AY66" s="189">
        <v>0</v>
      </c>
      <c r="AZ66" s="189">
        <f>BE66</f>
        <v>0</v>
      </c>
      <c r="BA66" s="189">
        <f>BV66</f>
        <v>0</v>
      </c>
      <c r="BB66" s="189">
        <f>CM66</f>
        <v>0</v>
      </c>
      <c r="BC66" s="189">
        <f>DD66</f>
        <v>0</v>
      </c>
      <c r="BD66" s="189">
        <f>AW66-AX66-BC66</f>
        <v>41361.75</v>
      </c>
      <c r="BE66" s="189">
        <f>BQ66</f>
        <v>0</v>
      </c>
      <c r="BF66" s="189">
        <f>BR66</f>
        <v>0</v>
      </c>
      <c r="BG66" s="189">
        <f>BS66</f>
        <v>0</v>
      </c>
      <c r="BH66" s="189">
        <f>BT66</f>
        <v>0</v>
      </c>
      <c r="BI66" s="189">
        <f>BJ66+BK66+BL66</f>
        <v>0</v>
      </c>
      <c r="BJ66" s="190">
        <v>0</v>
      </c>
      <c r="BK66" s="190">
        <v>0</v>
      </c>
      <c r="BL66" s="190">
        <v>0</v>
      </c>
      <c r="BM66" s="189">
        <f>BN66+BO66+BP66</f>
        <v>0</v>
      </c>
      <c r="BN66" s="190">
        <v>0</v>
      </c>
      <c r="BO66" s="190">
        <v>0</v>
      </c>
      <c r="BP66" s="190">
        <v>0</v>
      </c>
      <c r="BQ66" s="189">
        <f>BR66+BS66+BT66</f>
        <v>0</v>
      </c>
      <c r="BR66" s="190">
        <v>0</v>
      </c>
      <c r="BS66" s="190">
        <v>0</v>
      </c>
      <c r="BT66" s="190">
        <v>0</v>
      </c>
      <c r="BU66" s="189">
        <f>$AW66-$AX66-AZ66</f>
        <v>41361.75</v>
      </c>
      <c r="BV66" s="189">
        <f>CH66</f>
        <v>0</v>
      </c>
      <c r="BW66" s="189">
        <f>CI66</f>
        <v>0</v>
      </c>
      <c r="BX66" s="189">
        <f>CJ66</f>
        <v>0</v>
      </c>
      <c r="BY66" s="189">
        <f>CK66</f>
        <v>0</v>
      </c>
      <c r="BZ66" s="189">
        <f>CA66+CB66+CC66</f>
        <v>0</v>
      </c>
      <c r="CA66" s="190">
        <v>0</v>
      </c>
      <c r="CB66" s="190">
        <v>0</v>
      </c>
      <c r="CC66" s="190">
        <v>0</v>
      </c>
      <c r="CD66" s="189">
        <f>CE66+CF66+CG66</f>
        <v>0</v>
      </c>
      <c r="CE66" s="190">
        <v>0</v>
      </c>
      <c r="CF66" s="190">
        <v>0</v>
      </c>
      <c r="CG66" s="190">
        <v>0</v>
      </c>
      <c r="CH66" s="189">
        <f>CI66+CJ66+CK66</f>
        <v>0</v>
      </c>
      <c r="CI66" s="190">
        <v>0</v>
      </c>
      <c r="CJ66" s="190">
        <v>0</v>
      </c>
      <c r="CK66" s="190">
        <v>0</v>
      </c>
      <c r="CL66" s="189">
        <f>$AW66-$AX66-BA66</f>
        <v>41361.75</v>
      </c>
      <c r="CM66" s="189">
        <f>CY66</f>
        <v>0</v>
      </c>
      <c r="CN66" s="189">
        <f>CZ66</f>
        <v>0</v>
      </c>
      <c r="CO66" s="189">
        <f>DA66</f>
        <v>0</v>
      </c>
      <c r="CP66" s="189">
        <f>DB66</f>
        <v>0</v>
      </c>
      <c r="CQ66" s="189">
        <f>CR66+CS66+CT66</f>
        <v>0</v>
      </c>
      <c r="CR66" s="190">
        <v>0</v>
      </c>
      <c r="CS66" s="190">
        <v>0</v>
      </c>
      <c r="CT66" s="190">
        <v>0</v>
      </c>
      <c r="CU66" s="189">
        <f>CV66+CW66+CX66</f>
        <v>0</v>
      </c>
      <c r="CV66" s="190">
        <v>0</v>
      </c>
      <c r="CW66" s="190">
        <v>0</v>
      </c>
      <c r="CX66" s="190">
        <v>0</v>
      </c>
      <c r="CY66" s="189">
        <f>CZ66+DA66+DB66</f>
        <v>0</v>
      </c>
      <c r="CZ66" s="190">
        <v>0</v>
      </c>
      <c r="DA66" s="190">
        <v>0</v>
      </c>
      <c r="DB66" s="190">
        <v>0</v>
      </c>
      <c r="DC66" s="189">
        <f>$AW66-$AX66-BB66</f>
        <v>41361.75</v>
      </c>
      <c r="DD66" s="189">
        <f>DP66</f>
        <v>0</v>
      </c>
      <c r="DE66" s="189">
        <f>DQ66</f>
        <v>0</v>
      </c>
      <c r="DF66" s="189">
        <f>DR66</f>
        <v>0</v>
      </c>
      <c r="DG66" s="189">
        <f>DS66</f>
        <v>0</v>
      </c>
      <c r="DH66" s="189">
        <f>DI66+DJ66+DK66</f>
        <v>0</v>
      </c>
      <c r="DI66" s="190">
        <v>0</v>
      </c>
      <c r="DJ66" s="190">
        <v>0</v>
      </c>
      <c r="DK66" s="190">
        <v>0</v>
      </c>
      <c r="DL66" s="189">
        <f>DM66+DN66+DO66</f>
        <v>0</v>
      </c>
      <c r="DM66" s="190">
        <v>0</v>
      </c>
      <c r="DN66" s="190">
        <v>0</v>
      </c>
      <c r="DO66" s="190">
        <v>0</v>
      </c>
      <c r="DP66" s="189">
        <f>DQ66+DR66+DS66</f>
        <v>0</v>
      </c>
      <c r="DQ66" s="190">
        <v>0</v>
      </c>
      <c r="DR66" s="190">
        <v>0</v>
      </c>
      <c r="DS66" s="190">
        <v>0</v>
      </c>
      <c r="DT66" s="189">
        <f>$AW66-$AX66-BC66</f>
        <v>41361.75</v>
      </c>
      <c r="DU66" s="189">
        <f>BC66-AY66</f>
        <v>0</v>
      </c>
      <c r="DV66" s="190"/>
      <c r="DW66" s="190"/>
      <c r="DX66" s="192"/>
      <c r="DY66" s="190"/>
      <c r="DZ66" s="192"/>
      <c r="EA66" s="193" t="s">
        <v>25</v>
      </c>
      <c r="EB66" s="168">
        <v>0</v>
      </c>
      <c r="EC66" s="137" t="str">
        <f>AN66 &amp; EB66</f>
        <v>Прибыль направляемая на инвестиции0</v>
      </c>
      <c r="ED66" s="137" t="str">
        <f>AN66&amp;AO66</f>
        <v>Прибыль направляемая на инвестициинет</v>
      </c>
      <c r="EE66" s="138"/>
      <c r="EF66" s="138"/>
      <c r="EG66" s="182"/>
      <c r="EH66" s="182"/>
      <c r="EI66" s="182"/>
      <c r="EJ66" s="182"/>
      <c r="EV66" s="138"/>
    </row>
    <row r="67" spans="3:152" ht="11.25" customHeight="1" x14ac:dyDescent="0.25">
      <c r="C67" s="158"/>
      <c r="D67" s="159">
        <v>6</v>
      </c>
      <c r="E67" s="160" t="s">
        <v>227</v>
      </c>
      <c r="F67" s="160" t="s">
        <v>248</v>
      </c>
      <c r="G67" s="160" t="s">
        <v>229</v>
      </c>
      <c r="H67" s="160" t="s">
        <v>249</v>
      </c>
      <c r="I67" s="160" t="s">
        <v>231</v>
      </c>
      <c r="J67" s="160" t="s">
        <v>231</v>
      </c>
      <c r="K67" s="159" t="s">
        <v>232</v>
      </c>
      <c r="L67" s="161"/>
      <c r="M67" s="161"/>
      <c r="N67" s="159">
        <v>5</v>
      </c>
      <c r="O67" s="159">
        <v>2022</v>
      </c>
      <c r="P67" s="162" t="s">
        <v>233</v>
      </c>
      <c r="Q67" s="162" t="s">
        <v>234</v>
      </c>
      <c r="R67" s="163">
        <v>0</v>
      </c>
      <c r="S67" s="164">
        <v>100</v>
      </c>
      <c r="T67" s="194" t="s">
        <v>250</v>
      </c>
      <c r="U67" s="166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7"/>
      <c r="BQ67" s="167"/>
      <c r="BR67" s="167"/>
      <c r="BS67" s="167"/>
      <c r="BT67" s="167"/>
      <c r="BU67" s="167"/>
      <c r="BV67" s="167"/>
      <c r="BW67" s="167"/>
      <c r="BX67" s="167"/>
      <c r="BY67" s="167"/>
      <c r="BZ67" s="167"/>
      <c r="CA67" s="167"/>
      <c r="CB67" s="167"/>
      <c r="CC67" s="167"/>
      <c r="CD67" s="167"/>
      <c r="CE67" s="167"/>
      <c r="CF67" s="167"/>
      <c r="CG67" s="167"/>
      <c r="CH67" s="167"/>
      <c r="CI67" s="167"/>
      <c r="CJ67" s="167"/>
      <c r="CK67" s="167"/>
      <c r="CL67" s="167"/>
      <c r="CM67" s="167"/>
      <c r="CN67" s="167"/>
      <c r="CO67" s="167"/>
      <c r="CP67" s="167"/>
      <c r="CQ67" s="167"/>
      <c r="CR67" s="167"/>
      <c r="CS67" s="167"/>
      <c r="CT67" s="167"/>
      <c r="CU67" s="167"/>
      <c r="CV67" s="167"/>
      <c r="CW67" s="167"/>
      <c r="CX67" s="167"/>
      <c r="CY67" s="167"/>
      <c r="CZ67" s="167"/>
      <c r="DA67" s="167"/>
      <c r="DB67" s="167"/>
      <c r="DC67" s="167"/>
      <c r="DD67" s="167"/>
      <c r="DE67" s="167"/>
      <c r="DF67" s="167"/>
      <c r="DG67" s="167"/>
      <c r="DH67" s="167"/>
      <c r="DI67" s="167"/>
      <c r="DJ67" s="167"/>
      <c r="DK67" s="167"/>
      <c r="DL67" s="167"/>
      <c r="DM67" s="167"/>
      <c r="DN67" s="167"/>
      <c r="DO67" s="167"/>
      <c r="DP67" s="167"/>
      <c r="DQ67" s="167"/>
      <c r="DR67" s="167"/>
      <c r="DS67" s="167"/>
      <c r="DT67" s="167"/>
      <c r="DU67" s="167"/>
      <c r="DV67" s="167"/>
      <c r="DW67" s="167"/>
      <c r="DX67" s="167"/>
      <c r="DY67" s="167"/>
      <c r="DZ67" s="167"/>
      <c r="EA67" s="167"/>
      <c r="EB67" s="168"/>
      <c r="EC67" s="138"/>
      <c r="ED67" s="138"/>
      <c r="EE67" s="138"/>
      <c r="EF67" s="138"/>
      <c r="EG67" s="138"/>
      <c r="EH67" s="138"/>
      <c r="EI67" s="138"/>
    </row>
    <row r="68" spans="3:152" ht="11.25" customHeight="1" x14ac:dyDescent="0.25">
      <c r="C68" s="158"/>
      <c r="D68" s="169"/>
      <c r="E68" s="170"/>
      <c r="F68" s="170"/>
      <c r="G68" s="170"/>
      <c r="H68" s="170"/>
      <c r="I68" s="170"/>
      <c r="J68" s="170"/>
      <c r="K68" s="169"/>
      <c r="L68" s="171"/>
      <c r="M68" s="171"/>
      <c r="N68" s="169"/>
      <c r="O68" s="169"/>
      <c r="P68" s="172"/>
      <c r="Q68" s="172"/>
      <c r="R68" s="173"/>
      <c r="S68" s="174"/>
      <c r="T68" s="195"/>
      <c r="U68" s="176"/>
      <c r="V68" s="177">
        <v>1</v>
      </c>
      <c r="W68" s="178" t="s">
        <v>235</v>
      </c>
      <c r="X68" s="178" t="s">
        <v>251</v>
      </c>
      <c r="Y68" s="178" t="s">
        <v>237</v>
      </c>
      <c r="Z68" s="178" t="s">
        <v>231</v>
      </c>
      <c r="AA68" s="178" t="s">
        <v>231</v>
      </c>
      <c r="AB68" s="178" t="s">
        <v>232</v>
      </c>
      <c r="AC68" s="178" t="s">
        <v>238</v>
      </c>
      <c r="AD68" s="178" t="s">
        <v>239</v>
      </c>
      <c r="AE68" s="178" t="s">
        <v>252</v>
      </c>
      <c r="AF68" s="178" t="s">
        <v>253</v>
      </c>
      <c r="AG68" s="178" t="s">
        <v>231</v>
      </c>
      <c r="AH68" s="178" t="s">
        <v>231</v>
      </c>
      <c r="AI68" s="178" t="s">
        <v>232</v>
      </c>
      <c r="AJ68" s="178" t="s">
        <v>238</v>
      </c>
      <c r="AK68" s="178" t="s">
        <v>239</v>
      </c>
      <c r="AL68" s="179"/>
      <c r="AM68" s="180"/>
      <c r="AN68" s="181"/>
      <c r="AO68" s="181"/>
      <c r="AP68" s="181"/>
      <c r="AQ68" s="181"/>
      <c r="AR68" s="181"/>
      <c r="AS68" s="181"/>
      <c r="AT68" s="181"/>
      <c r="AU68" s="181"/>
      <c r="AV68" s="181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168"/>
      <c r="EC68" s="182"/>
      <c r="ED68" s="182"/>
      <c r="EE68" s="182"/>
      <c r="EF68" s="138"/>
      <c r="EG68" s="182"/>
      <c r="EH68" s="182"/>
      <c r="EI68" s="182"/>
      <c r="EJ68" s="182"/>
      <c r="EK68" s="182"/>
    </row>
    <row r="69" spans="3:152" ht="15" customHeight="1" thickBot="1" x14ac:dyDescent="0.3">
      <c r="C69" s="158"/>
      <c r="D69" s="169"/>
      <c r="E69" s="170"/>
      <c r="F69" s="170"/>
      <c r="G69" s="170"/>
      <c r="H69" s="170"/>
      <c r="I69" s="170"/>
      <c r="J69" s="170"/>
      <c r="K69" s="169"/>
      <c r="L69" s="171"/>
      <c r="M69" s="171"/>
      <c r="N69" s="169"/>
      <c r="O69" s="169"/>
      <c r="P69" s="172"/>
      <c r="Q69" s="172"/>
      <c r="R69" s="173"/>
      <c r="S69" s="174"/>
      <c r="T69" s="195"/>
      <c r="U69" s="183"/>
      <c r="V69" s="184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6"/>
      <c r="AM69" s="128" t="s">
        <v>242</v>
      </c>
      <c r="AN69" s="187" t="s">
        <v>189</v>
      </c>
      <c r="AO69" s="188" t="s">
        <v>22</v>
      </c>
      <c r="AP69" s="188"/>
      <c r="AQ69" s="188"/>
      <c r="AR69" s="188"/>
      <c r="AS69" s="188"/>
      <c r="AT69" s="188"/>
      <c r="AU69" s="188"/>
      <c r="AV69" s="188"/>
      <c r="AW69" s="189">
        <v>14406.79</v>
      </c>
      <c r="AX69" s="189">
        <v>0</v>
      </c>
      <c r="AY69" s="189">
        <v>14406.79</v>
      </c>
      <c r="AZ69" s="189">
        <f>BE69</f>
        <v>0</v>
      </c>
      <c r="BA69" s="189">
        <f>BV69</f>
        <v>0</v>
      </c>
      <c r="BB69" s="189">
        <f>CM69</f>
        <v>0</v>
      </c>
      <c r="BC69" s="189">
        <f>DD69</f>
        <v>14349.87</v>
      </c>
      <c r="BD69" s="189">
        <f>AW69-AX69-BC69</f>
        <v>56.920000000000073</v>
      </c>
      <c r="BE69" s="189">
        <f>BQ69</f>
        <v>0</v>
      </c>
      <c r="BF69" s="189">
        <f>BR69</f>
        <v>0</v>
      </c>
      <c r="BG69" s="189">
        <f>BS69</f>
        <v>0</v>
      </c>
      <c r="BH69" s="189">
        <f>BT69</f>
        <v>0</v>
      </c>
      <c r="BI69" s="189">
        <f>BJ69+BK69+BL69</f>
        <v>0</v>
      </c>
      <c r="BJ69" s="190">
        <v>0</v>
      </c>
      <c r="BK69" s="190">
        <v>0</v>
      </c>
      <c r="BL69" s="190">
        <v>0</v>
      </c>
      <c r="BM69" s="189">
        <f>BN69+BO69+BP69</f>
        <v>0</v>
      </c>
      <c r="BN69" s="190">
        <v>0</v>
      </c>
      <c r="BO69" s="190">
        <v>0</v>
      </c>
      <c r="BP69" s="190">
        <v>0</v>
      </c>
      <c r="BQ69" s="189">
        <f>BR69+BS69+BT69</f>
        <v>0</v>
      </c>
      <c r="BR69" s="190">
        <v>0</v>
      </c>
      <c r="BS69" s="190">
        <v>0</v>
      </c>
      <c r="BT69" s="190">
        <v>0</v>
      </c>
      <c r="BU69" s="189">
        <f>$AW69-$AX69-AZ69</f>
        <v>14406.79</v>
      </c>
      <c r="BV69" s="189">
        <f>CH69</f>
        <v>0</v>
      </c>
      <c r="BW69" s="189">
        <f>CI69</f>
        <v>0</v>
      </c>
      <c r="BX69" s="189">
        <f>CJ69</f>
        <v>0</v>
      </c>
      <c r="BY69" s="189">
        <f>CK69</f>
        <v>0</v>
      </c>
      <c r="BZ69" s="189">
        <f>CA69+CB69+CC69</f>
        <v>0</v>
      </c>
      <c r="CA69" s="190">
        <v>0</v>
      </c>
      <c r="CB69" s="190">
        <v>0</v>
      </c>
      <c r="CC69" s="190">
        <v>0</v>
      </c>
      <c r="CD69" s="189">
        <f>CE69+CF69+CG69</f>
        <v>0</v>
      </c>
      <c r="CE69" s="190">
        <v>0</v>
      </c>
      <c r="CF69" s="190">
        <v>0</v>
      </c>
      <c r="CG69" s="190">
        <v>0</v>
      </c>
      <c r="CH69" s="189">
        <f>CI69+CJ69+CK69</f>
        <v>0</v>
      </c>
      <c r="CI69" s="190">
        <v>0</v>
      </c>
      <c r="CJ69" s="190">
        <v>0</v>
      </c>
      <c r="CK69" s="190">
        <v>0</v>
      </c>
      <c r="CL69" s="189">
        <f>$AW69-$AX69-BA69</f>
        <v>14406.79</v>
      </c>
      <c r="CM69" s="189">
        <f>CY69</f>
        <v>0</v>
      </c>
      <c r="CN69" s="189">
        <f>CZ69</f>
        <v>0</v>
      </c>
      <c r="CO69" s="189">
        <f>DA69</f>
        <v>0</v>
      </c>
      <c r="CP69" s="189">
        <f>DB69</f>
        <v>0</v>
      </c>
      <c r="CQ69" s="189">
        <f>CR69+CS69+CT69</f>
        <v>0</v>
      </c>
      <c r="CR69" s="190">
        <v>0</v>
      </c>
      <c r="CS69" s="190">
        <v>0</v>
      </c>
      <c r="CT69" s="190">
        <v>0</v>
      </c>
      <c r="CU69" s="189">
        <f>CV69+CW69+CX69</f>
        <v>0</v>
      </c>
      <c r="CV69" s="190">
        <v>0</v>
      </c>
      <c r="CW69" s="190">
        <v>0</v>
      </c>
      <c r="CX69" s="190">
        <v>0</v>
      </c>
      <c r="CY69" s="189">
        <f>CZ69+DA69+DB69</f>
        <v>0</v>
      </c>
      <c r="CZ69" s="190">
        <v>0</v>
      </c>
      <c r="DA69" s="190">
        <v>0</v>
      </c>
      <c r="DB69" s="190">
        <v>0</v>
      </c>
      <c r="DC69" s="189">
        <f>$AW69-$AX69-BB69</f>
        <v>14406.79</v>
      </c>
      <c r="DD69" s="189">
        <f>DP69</f>
        <v>14349.87</v>
      </c>
      <c r="DE69" s="189">
        <f>DQ69</f>
        <v>14349.87</v>
      </c>
      <c r="DF69" s="189">
        <f>DR69</f>
        <v>0</v>
      </c>
      <c r="DG69" s="189">
        <f>DS69</f>
        <v>0</v>
      </c>
      <c r="DH69" s="189">
        <f>DI69+DJ69+DK69</f>
        <v>0</v>
      </c>
      <c r="DI69" s="190">
        <v>0</v>
      </c>
      <c r="DJ69" s="190">
        <v>0</v>
      </c>
      <c r="DK69" s="190">
        <v>0</v>
      </c>
      <c r="DL69" s="189">
        <f>DM69+DN69+DO69</f>
        <v>11359.74</v>
      </c>
      <c r="DM69" s="190">
        <v>11359.74</v>
      </c>
      <c r="DN69" s="190">
        <v>0</v>
      </c>
      <c r="DO69" s="190">
        <v>0</v>
      </c>
      <c r="DP69" s="189">
        <f>DQ69+DR69+DS69</f>
        <v>14349.87</v>
      </c>
      <c r="DQ69" s="190">
        <v>14349.87</v>
      </c>
      <c r="DR69" s="190">
        <v>0</v>
      </c>
      <c r="DS69" s="190">
        <v>0</v>
      </c>
      <c r="DT69" s="189">
        <f>$AW69-$AX69-BC69</f>
        <v>56.920000000000073</v>
      </c>
      <c r="DU69" s="189">
        <f>BC69-AY69</f>
        <v>-56.920000000000073</v>
      </c>
      <c r="DV69" s="190"/>
      <c r="DW69" s="190"/>
      <c r="DX69" s="191" t="s">
        <v>243</v>
      </c>
      <c r="DY69" s="190">
        <v>56.92</v>
      </c>
      <c r="DZ69" s="191" t="s">
        <v>243</v>
      </c>
      <c r="EA69" s="193" t="s">
        <v>25</v>
      </c>
      <c r="EB69" s="168">
        <v>0</v>
      </c>
      <c r="EC69" s="137" t="str">
        <f>AN69 &amp; EB69</f>
        <v>Прибыль направляемая на инвестиции0</v>
      </c>
      <c r="ED69" s="137" t="str">
        <f>AN69&amp;AO69</f>
        <v>Прибыль направляемая на инвестициинет</v>
      </c>
      <c r="EE69" s="138"/>
      <c r="EF69" s="138"/>
      <c r="EG69" s="182"/>
      <c r="EH69" s="182"/>
      <c r="EI69" s="182"/>
      <c r="EJ69" s="182"/>
      <c r="EV69" s="138"/>
    </row>
    <row r="70" spans="3:152" ht="11.25" customHeight="1" x14ac:dyDescent="0.25">
      <c r="C70" s="158"/>
      <c r="D70" s="159">
        <v>7</v>
      </c>
      <c r="E70" s="160" t="s">
        <v>227</v>
      </c>
      <c r="F70" s="160" t="s">
        <v>248</v>
      </c>
      <c r="G70" s="160" t="s">
        <v>229</v>
      </c>
      <c r="H70" s="160" t="s">
        <v>254</v>
      </c>
      <c r="I70" s="160" t="s">
        <v>231</v>
      </c>
      <c r="J70" s="160" t="s">
        <v>231</v>
      </c>
      <c r="K70" s="159" t="s">
        <v>232</v>
      </c>
      <c r="L70" s="161"/>
      <c r="M70" s="161"/>
      <c r="N70" s="159">
        <v>5</v>
      </c>
      <c r="O70" s="159">
        <v>2025</v>
      </c>
      <c r="P70" s="162" t="s">
        <v>233</v>
      </c>
      <c r="Q70" s="162" t="s">
        <v>255</v>
      </c>
      <c r="R70" s="163">
        <v>0</v>
      </c>
      <c r="S70" s="164">
        <v>0</v>
      </c>
      <c r="T70" s="165" t="s">
        <v>25</v>
      </c>
      <c r="U70" s="166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7"/>
      <c r="BQ70" s="167"/>
      <c r="BR70" s="167"/>
      <c r="BS70" s="167"/>
      <c r="BT70" s="167"/>
      <c r="BU70" s="167"/>
      <c r="BV70" s="167"/>
      <c r="BW70" s="167"/>
      <c r="BX70" s="167"/>
      <c r="BY70" s="167"/>
      <c r="BZ70" s="167"/>
      <c r="CA70" s="167"/>
      <c r="CB70" s="167"/>
      <c r="CC70" s="167"/>
      <c r="CD70" s="167"/>
      <c r="CE70" s="167"/>
      <c r="CF70" s="167"/>
      <c r="CG70" s="167"/>
      <c r="CH70" s="167"/>
      <c r="CI70" s="167"/>
      <c r="CJ70" s="167"/>
      <c r="CK70" s="167"/>
      <c r="CL70" s="167"/>
      <c r="CM70" s="167"/>
      <c r="CN70" s="167"/>
      <c r="CO70" s="167"/>
      <c r="CP70" s="167"/>
      <c r="CQ70" s="167"/>
      <c r="CR70" s="167"/>
      <c r="CS70" s="167"/>
      <c r="CT70" s="167"/>
      <c r="CU70" s="167"/>
      <c r="CV70" s="167"/>
      <c r="CW70" s="167"/>
      <c r="CX70" s="167"/>
      <c r="CY70" s="167"/>
      <c r="CZ70" s="167"/>
      <c r="DA70" s="167"/>
      <c r="DB70" s="167"/>
      <c r="DC70" s="167"/>
      <c r="DD70" s="167"/>
      <c r="DE70" s="167"/>
      <c r="DF70" s="167"/>
      <c r="DG70" s="167"/>
      <c r="DH70" s="167"/>
      <c r="DI70" s="167"/>
      <c r="DJ70" s="167"/>
      <c r="DK70" s="167"/>
      <c r="DL70" s="167"/>
      <c r="DM70" s="167"/>
      <c r="DN70" s="167"/>
      <c r="DO70" s="167"/>
      <c r="DP70" s="167"/>
      <c r="DQ70" s="167"/>
      <c r="DR70" s="167"/>
      <c r="DS70" s="167"/>
      <c r="DT70" s="167"/>
      <c r="DU70" s="167"/>
      <c r="DV70" s="167"/>
      <c r="DW70" s="167"/>
      <c r="DX70" s="167"/>
      <c r="DY70" s="167"/>
      <c r="DZ70" s="167"/>
      <c r="EA70" s="167"/>
      <c r="EB70" s="168"/>
      <c r="EC70" s="138"/>
      <c r="ED70" s="138"/>
      <c r="EE70" s="138"/>
      <c r="EF70" s="138"/>
      <c r="EG70" s="138"/>
      <c r="EH70" s="138"/>
      <c r="EI70" s="138"/>
    </row>
    <row r="71" spans="3:152" ht="11.25" customHeight="1" x14ac:dyDescent="0.25">
      <c r="C71" s="158"/>
      <c r="D71" s="169"/>
      <c r="E71" s="170"/>
      <c r="F71" s="170"/>
      <c r="G71" s="170"/>
      <c r="H71" s="170"/>
      <c r="I71" s="170"/>
      <c r="J71" s="170"/>
      <c r="K71" s="169"/>
      <c r="L71" s="171"/>
      <c r="M71" s="171"/>
      <c r="N71" s="169"/>
      <c r="O71" s="169"/>
      <c r="P71" s="172"/>
      <c r="Q71" s="172"/>
      <c r="R71" s="173"/>
      <c r="S71" s="174"/>
      <c r="T71" s="175"/>
      <c r="U71" s="176"/>
      <c r="V71" s="177">
        <v>1</v>
      </c>
      <c r="W71" s="178" t="s">
        <v>235</v>
      </c>
      <c r="X71" s="178" t="s">
        <v>256</v>
      </c>
      <c r="Y71" s="178" t="s">
        <v>237</v>
      </c>
      <c r="Z71" s="178" t="s">
        <v>231</v>
      </c>
      <c r="AA71" s="178" t="s">
        <v>231</v>
      </c>
      <c r="AB71" s="178" t="s">
        <v>232</v>
      </c>
      <c r="AC71" s="178" t="s">
        <v>238</v>
      </c>
      <c r="AD71" s="178" t="s">
        <v>239</v>
      </c>
      <c r="AE71" s="178" t="s">
        <v>257</v>
      </c>
      <c r="AF71" s="178" t="s">
        <v>258</v>
      </c>
      <c r="AG71" s="178" t="s">
        <v>231</v>
      </c>
      <c r="AH71" s="178" t="s">
        <v>231</v>
      </c>
      <c r="AI71" s="178" t="s">
        <v>232</v>
      </c>
      <c r="AJ71" s="178" t="s">
        <v>238</v>
      </c>
      <c r="AK71" s="178" t="s">
        <v>239</v>
      </c>
      <c r="AL71" s="179"/>
      <c r="AM71" s="180"/>
      <c r="AN71" s="181"/>
      <c r="AO71" s="181"/>
      <c r="AP71" s="181"/>
      <c r="AQ71" s="181"/>
      <c r="AR71" s="181"/>
      <c r="AS71" s="181"/>
      <c r="AT71" s="181"/>
      <c r="AU71" s="181"/>
      <c r="AV71" s="181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168"/>
      <c r="EC71" s="182"/>
      <c r="ED71" s="182"/>
      <c r="EE71" s="182"/>
      <c r="EF71" s="138"/>
      <c r="EG71" s="182"/>
      <c r="EH71" s="182"/>
      <c r="EI71" s="182"/>
      <c r="EJ71" s="182"/>
      <c r="EK71" s="182"/>
    </row>
    <row r="72" spans="3:152" ht="15" customHeight="1" x14ac:dyDescent="0.25">
      <c r="C72" s="158"/>
      <c r="D72" s="169"/>
      <c r="E72" s="170"/>
      <c r="F72" s="170"/>
      <c r="G72" s="170"/>
      <c r="H72" s="170"/>
      <c r="I72" s="170"/>
      <c r="J72" s="170"/>
      <c r="K72" s="169"/>
      <c r="L72" s="171"/>
      <c r="M72" s="171"/>
      <c r="N72" s="169"/>
      <c r="O72" s="169"/>
      <c r="P72" s="172"/>
      <c r="Q72" s="172"/>
      <c r="R72" s="173"/>
      <c r="S72" s="174"/>
      <c r="T72" s="175"/>
      <c r="U72" s="183"/>
      <c r="V72" s="184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6"/>
      <c r="AM72" s="128" t="s">
        <v>242</v>
      </c>
      <c r="AN72" s="187" t="s">
        <v>191</v>
      </c>
      <c r="AO72" s="188" t="s">
        <v>22</v>
      </c>
      <c r="AP72" s="188"/>
      <c r="AQ72" s="188"/>
      <c r="AR72" s="188"/>
      <c r="AS72" s="188"/>
      <c r="AT72" s="188"/>
      <c r="AU72" s="188"/>
      <c r="AV72" s="188"/>
      <c r="AW72" s="189">
        <v>5684.6</v>
      </c>
      <c r="AX72" s="189">
        <v>0</v>
      </c>
      <c r="AY72" s="189">
        <v>0</v>
      </c>
      <c r="AZ72" s="189">
        <f>BE72</f>
        <v>0</v>
      </c>
      <c r="BA72" s="189">
        <f>BV72</f>
        <v>0</v>
      </c>
      <c r="BB72" s="189">
        <f>CM72</f>
        <v>0</v>
      </c>
      <c r="BC72" s="189">
        <f>DD72</f>
        <v>0</v>
      </c>
      <c r="BD72" s="189">
        <f>AW72-AX72-BC72</f>
        <v>5684.6</v>
      </c>
      <c r="BE72" s="189">
        <f t="shared" ref="BE72:BH73" si="68">BQ72</f>
        <v>0</v>
      </c>
      <c r="BF72" s="189">
        <f t="shared" si="68"/>
        <v>0</v>
      </c>
      <c r="BG72" s="189">
        <f t="shared" si="68"/>
        <v>0</v>
      </c>
      <c r="BH72" s="189">
        <f t="shared" si="68"/>
        <v>0</v>
      </c>
      <c r="BI72" s="189">
        <f>BJ72+BK72+BL72</f>
        <v>0</v>
      </c>
      <c r="BJ72" s="190">
        <v>0</v>
      </c>
      <c r="BK72" s="190">
        <v>0</v>
      </c>
      <c r="BL72" s="190">
        <v>0</v>
      </c>
      <c r="BM72" s="189">
        <f>BN72+BO72+BP72</f>
        <v>0</v>
      </c>
      <c r="BN72" s="190">
        <v>0</v>
      </c>
      <c r="BO72" s="190">
        <v>0</v>
      </c>
      <c r="BP72" s="190">
        <v>0</v>
      </c>
      <c r="BQ72" s="189">
        <f>BR72+BS72+BT72</f>
        <v>0</v>
      </c>
      <c r="BR72" s="190">
        <v>0</v>
      </c>
      <c r="BS72" s="190">
        <v>0</v>
      </c>
      <c r="BT72" s="190">
        <v>0</v>
      </c>
      <c r="BU72" s="189">
        <f>$AW72-$AX72-AZ72</f>
        <v>5684.6</v>
      </c>
      <c r="BV72" s="189">
        <f t="shared" ref="BV72:BY73" si="69">CH72</f>
        <v>0</v>
      </c>
      <c r="BW72" s="189">
        <f t="shared" si="69"/>
        <v>0</v>
      </c>
      <c r="BX72" s="189">
        <f t="shared" si="69"/>
        <v>0</v>
      </c>
      <c r="BY72" s="189">
        <f t="shared" si="69"/>
        <v>0</v>
      </c>
      <c r="BZ72" s="189">
        <f>CA72+CB72+CC72</f>
        <v>0</v>
      </c>
      <c r="CA72" s="190">
        <v>0</v>
      </c>
      <c r="CB72" s="190">
        <v>0</v>
      </c>
      <c r="CC72" s="190">
        <v>0</v>
      </c>
      <c r="CD72" s="189">
        <f>CE72+CF72+CG72</f>
        <v>0</v>
      </c>
      <c r="CE72" s="190">
        <v>0</v>
      </c>
      <c r="CF72" s="190">
        <v>0</v>
      </c>
      <c r="CG72" s="190">
        <v>0</v>
      </c>
      <c r="CH72" s="189">
        <f>CI72+CJ72+CK72</f>
        <v>0</v>
      </c>
      <c r="CI72" s="190">
        <v>0</v>
      </c>
      <c r="CJ72" s="190">
        <v>0</v>
      </c>
      <c r="CK72" s="190">
        <v>0</v>
      </c>
      <c r="CL72" s="189">
        <f>$AW72-$AX72-BA72</f>
        <v>5684.6</v>
      </c>
      <c r="CM72" s="189">
        <f t="shared" ref="CM72:CP73" si="70">CY72</f>
        <v>0</v>
      </c>
      <c r="CN72" s="189">
        <f t="shared" si="70"/>
        <v>0</v>
      </c>
      <c r="CO72" s="189">
        <f t="shared" si="70"/>
        <v>0</v>
      </c>
      <c r="CP72" s="189">
        <f t="shared" si="70"/>
        <v>0</v>
      </c>
      <c r="CQ72" s="189">
        <f>CR72+CS72+CT72</f>
        <v>0</v>
      </c>
      <c r="CR72" s="190">
        <v>0</v>
      </c>
      <c r="CS72" s="190">
        <v>0</v>
      </c>
      <c r="CT72" s="190">
        <v>0</v>
      </c>
      <c r="CU72" s="189">
        <f>CV72+CW72+CX72</f>
        <v>0</v>
      </c>
      <c r="CV72" s="190">
        <v>0</v>
      </c>
      <c r="CW72" s="190">
        <v>0</v>
      </c>
      <c r="CX72" s="190">
        <v>0</v>
      </c>
      <c r="CY72" s="189">
        <f>CZ72+DA72+DB72</f>
        <v>0</v>
      </c>
      <c r="CZ72" s="190">
        <v>0</v>
      </c>
      <c r="DA72" s="190">
        <v>0</v>
      </c>
      <c r="DB72" s="190">
        <v>0</v>
      </c>
      <c r="DC72" s="189">
        <f>$AW72-$AX72-BB72</f>
        <v>5684.6</v>
      </c>
      <c r="DD72" s="189">
        <f t="shared" ref="DD72:DG73" si="71">DP72</f>
        <v>0</v>
      </c>
      <c r="DE72" s="189">
        <f t="shared" si="71"/>
        <v>0</v>
      </c>
      <c r="DF72" s="189">
        <f t="shared" si="71"/>
        <v>0</v>
      </c>
      <c r="DG72" s="189">
        <f t="shared" si="71"/>
        <v>0</v>
      </c>
      <c r="DH72" s="189">
        <f>DI72+DJ72+DK72</f>
        <v>0</v>
      </c>
      <c r="DI72" s="190">
        <v>0</v>
      </c>
      <c r="DJ72" s="190">
        <v>0</v>
      </c>
      <c r="DK72" s="190">
        <v>0</v>
      </c>
      <c r="DL72" s="189">
        <f>DM72+DN72+DO72</f>
        <v>0</v>
      </c>
      <c r="DM72" s="190">
        <v>0</v>
      </c>
      <c r="DN72" s="190">
        <v>0</v>
      </c>
      <c r="DO72" s="190">
        <v>0</v>
      </c>
      <c r="DP72" s="189">
        <f>DQ72+DR72+DS72</f>
        <v>0</v>
      </c>
      <c r="DQ72" s="190">
        <v>0</v>
      </c>
      <c r="DR72" s="190">
        <v>0</v>
      </c>
      <c r="DS72" s="190">
        <v>0</v>
      </c>
      <c r="DT72" s="189">
        <f>$AW72-$AX72-BC72</f>
        <v>5684.6</v>
      </c>
      <c r="DU72" s="189">
        <f>BC72-AY72</f>
        <v>0</v>
      </c>
      <c r="DV72" s="190"/>
      <c r="DW72" s="190"/>
      <c r="DX72" s="192"/>
      <c r="DY72" s="190"/>
      <c r="DZ72" s="192"/>
      <c r="EA72" s="193" t="s">
        <v>25</v>
      </c>
      <c r="EB72" s="168">
        <v>0</v>
      </c>
      <c r="EC72" s="137" t="str">
        <f>AN72 &amp; EB72</f>
        <v>Амортизационные отчисления0</v>
      </c>
      <c r="ED72" s="137" t="str">
        <f>AN72&amp;AO72</f>
        <v>Амортизационные отчислениянет</v>
      </c>
      <c r="EE72" s="138"/>
      <c r="EF72" s="138"/>
      <c r="EG72" s="182"/>
      <c r="EH72" s="182"/>
      <c r="EI72" s="182"/>
      <c r="EJ72" s="182"/>
      <c r="EV72" s="138"/>
    </row>
    <row r="73" spans="3:152" ht="15" customHeight="1" thickBot="1" x14ac:dyDescent="0.3">
      <c r="C73" s="158"/>
      <c r="D73" s="169"/>
      <c r="E73" s="170"/>
      <c r="F73" s="170"/>
      <c r="G73" s="170"/>
      <c r="H73" s="170"/>
      <c r="I73" s="170"/>
      <c r="J73" s="170"/>
      <c r="K73" s="169"/>
      <c r="L73" s="171"/>
      <c r="M73" s="171"/>
      <c r="N73" s="169"/>
      <c r="O73" s="169"/>
      <c r="P73" s="172"/>
      <c r="Q73" s="172"/>
      <c r="R73" s="173"/>
      <c r="S73" s="174"/>
      <c r="T73" s="175"/>
      <c r="U73" s="183"/>
      <c r="V73" s="184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6"/>
      <c r="AM73" s="128" t="s">
        <v>196</v>
      </c>
      <c r="AN73" s="187" t="s">
        <v>189</v>
      </c>
      <c r="AO73" s="188" t="s">
        <v>22</v>
      </c>
      <c r="AP73" s="188"/>
      <c r="AQ73" s="188"/>
      <c r="AR73" s="188"/>
      <c r="AS73" s="188"/>
      <c r="AT73" s="188"/>
      <c r="AU73" s="188"/>
      <c r="AV73" s="188"/>
      <c r="AW73" s="189">
        <v>10721.89</v>
      </c>
      <c r="AX73" s="189">
        <v>0</v>
      </c>
      <c r="AY73" s="189">
        <v>0</v>
      </c>
      <c r="AZ73" s="189">
        <f>BE73</f>
        <v>0</v>
      </c>
      <c r="BA73" s="189">
        <f>BV73</f>
        <v>0</v>
      </c>
      <c r="BB73" s="189">
        <f>CM73</f>
        <v>0</v>
      </c>
      <c r="BC73" s="189">
        <f>DD73</f>
        <v>0</v>
      </c>
      <c r="BD73" s="189">
        <f>AW73-AX73-BC73</f>
        <v>10721.89</v>
      </c>
      <c r="BE73" s="189">
        <f t="shared" si="68"/>
        <v>0</v>
      </c>
      <c r="BF73" s="189">
        <f t="shared" si="68"/>
        <v>0</v>
      </c>
      <c r="BG73" s="189">
        <f t="shared" si="68"/>
        <v>0</v>
      </c>
      <c r="BH73" s="189">
        <f t="shared" si="68"/>
        <v>0</v>
      </c>
      <c r="BI73" s="189">
        <f>BJ73+BK73+BL73</f>
        <v>0</v>
      </c>
      <c r="BJ73" s="190">
        <v>0</v>
      </c>
      <c r="BK73" s="190">
        <v>0</v>
      </c>
      <c r="BL73" s="190">
        <v>0</v>
      </c>
      <c r="BM73" s="189">
        <f>BN73+BO73+BP73</f>
        <v>0</v>
      </c>
      <c r="BN73" s="190">
        <v>0</v>
      </c>
      <c r="BO73" s="190">
        <v>0</v>
      </c>
      <c r="BP73" s="190">
        <v>0</v>
      </c>
      <c r="BQ73" s="189">
        <f>BR73+BS73+BT73</f>
        <v>0</v>
      </c>
      <c r="BR73" s="190">
        <v>0</v>
      </c>
      <c r="BS73" s="190">
        <v>0</v>
      </c>
      <c r="BT73" s="190">
        <v>0</v>
      </c>
      <c r="BU73" s="189">
        <f>$AW73-$AX73-AZ73</f>
        <v>10721.89</v>
      </c>
      <c r="BV73" s="189">
        <f t="shared" si="69"/>
        <v>0</v>
      </c>
      <c r="BW73" s="189">
        <f t="shared" si="69"/>
        <v>0</v>
      </c>
      <c r="BX73" s="189">
        <f t="shared" si="69"/>
        <v>0</v>
      </c>
      <c r="BY73" s="189">
        <f t="shared" si="69"/>
        <v>0</v>
      </c>
      <c r="BZ73" s="189">
        <f>CA73+CB73+CC73</f>
        <v>0</v>
      </c>
      <c r="CA73" s="190">
        <v>0</v>
      </c>
      <c r="CB73" s="190">
        <v>0</v>
      </c>
      <c r="CC73" s="190">
        <v>0</v>
      </c>
      <c r="CD73" s="189">
        <f>CE73+CF73+CG73</f>
        <v>0</v>
      </c>
      <c r="CE73" s="190">
        <v>0</v>
      </c>
      <c r="CF73" s="190">
        <v>0</v>
      </c>
      <c r="CG73" s="190">
        <v>0</v>
      </c>
      <c r="CH73" s="189">
        <f>CI73+CJ73+CK73</f>
        <v>0</v>
      </c>
      <c r="CI73" s="190">
        <v>0</v>
      </c>
      <c r="CJ73" s="190">
        <v>0</v>
      </c>
      <c r="CK73" s="190">
        <v>0</v>
      </c>
      <c r="CL73" s="189">
        <f>$AW73-$AX73-BA73</f>
        <v>10721.89</v>
      </c>
      <c r="CM73" s="189">
        <f t="shared" si="70"/>
        <v>0</v>
      </c>
      <c r="CN73" s="189">
        <f t="shared" si="70"/>
        <v>0</v>
      </c>
      <c r="CO73" s="189">
        <f t="shared" si="70"/>
        <v>0</v>
      </c>
      <c r="CP73" s="189">
        <f t="shared" si="70"/>
        <v>0</v>
      </c>
      <c r="CQ73" s="189">
        <f>CR73+CS73+CT73</f>
        <v>0</v>
      </c>
      <c r="CR73" s="190">
        <v>0</v>
      </c>
      <c r="CS73" s="190">
        <v>0</v>
      </c>
      <c r="CT73" s="190">
        <v>0</v>
      </c>
      <c r="CU73" s="189">
        <f>CV73+CW73+CX73</f>
        <v>0</v>
      </c>
      <c r="CV73" s="190">
        <v>0</v>
      </c>
      <c r="CW73" s="190">
        <v>0</v>
      </c>
      <c r="CX73" s="190">
        <v>0</v>
      </c>
      <c r="CY73" s="189">
        <f>CZ73+DA73+DB73</f>
        <v>0</v>
      </c>
      <c r="CZ73" s="190">
        <v>0</v>
      </c>
      <c r="DA73" s="190">
        <v>0</v>
      </c>
      <c r="DB73" s="190">
        <v>0</v>
      </c>
      <c r="DC73" s="189">
        <f>$AW73-$AX73-BB73</f>
        <v>10721.89</v>
      </c>
      <c r="DD73" s="189">
        <f t="shared" si="71"/>
        <v>0</v>
      </c>
      <c r="DE73" s="189">
        <f t="shared" si="71"/>
        <v>0</v>
      </c>
      <c r="DF73" s="189">
        <f t="shared" si="71"/>
        <v>0</v>
      </c>
      <c r="DG73" s="189">
        <f t="shared" si="71"/>
        <v>0</v>
      </c>
      <c r="DH73" s="189">
        <f>DI73+DJ73+DK73</f>
        <v>0</v>
      </c>
      <c r="DI73" s="190">
        <v>0</v>
      </c>
      <c r="DJ73" s="190">
        <v>0</v>
      </c>
      <c r="DK73" s="190">
        <v>0</v>
      </c>
      <c r="DL73" s="189">
        <f>DM73+DN73+DO73</f>
        <v>0</v>
      </c>
      <c r="DM73" s="190">
        <v>0</v>
      </c>
      <c r="DN73" s="190">
        <v>0</v>
      </c>
      <c r="DO73" s="190">
        <v>0</v>
      </c>
      <c r="DP73" s="189">
        <f>DQ73+DR73+DS73</f>
        <v>0</v>
      </c>
      <c r="DQ73" s="190">
        <v>0</v>
      </c>
      <c r="DR73" s="190">
        <v>0</v>
      </c>
      <c r="DS73" s="190">
        <v>0</v>
      </c>
      <c r="DT73" s="189">
        <f>$AW73-$AX73-BC73</f>
        <v>10721.89</v>
      </c>
      <c r="DU73" s="189">
        <f>BC73-AY73</f>
        <v>0</v>
      </c>
      <c r="DV73" s="190"/>
      <c r="DW73" s="190"/>
      <c r="DX73" s="192"/>
      <c r="DY73" s="190"/>
      <c r="DZ73" s="192"/>
      <c r="EA73" s="193" t="s">
        <v>25</v>
      </c>
      <c r="EB73" s="168">
        <v>0</v>
      </c>
      <c r="EC73" s="137" t="str">
        <f>AN73 &amp; EB73</f>
        <v>Прибыль направляемая на инвестиции0</v>
      </c>
      <c r="ED73" s="137" t="str">
        <f>AN73&amp;AO73</f>
        <v>Прибыль направляемая на инвестициинет</v>
      </c>
      <c r="EE73" s="138"/>
      <c r="EF73" s="138"/>
      <c r="EG73" s="182"/>
      <c r="EH73" s="182"/>
      <c r="EI73" s="182"/>
      <c r="EJ73" s="182"/>
      <c r="EV73" s="138"/>
    </row>
    <row r="74" spans="3:152" ht="11.25" customHeight="1" x14ac:dyDescent="0.25">
      <c r="C74" s="158"/>
      <c r="D74" s="159">
        <v>8</v>
      </c>
      <c r="E74" s="160" t="s">
        <v>227</v>
      </c>
      <c r="F74" s="160" t="s">
        <v>248</v>
      </c>
      <c r="G74" s="160" t="s">
        <v>229</v>
      </c>
      <c r="H74" s="160" t="s">
        <v>259</v>
      </c>
      <c r="I74" s="160" t="s">
        <v>231</v>
      </c>
      <c r="J74" s="160" t="s">
        <v>231</v>
      </c>
      <c r="K74" s="159" t="s">
        <v>232</v>
      </c>
      <c r="L74" s="161"/>
      <c r="M74" s="161"/>
      <c r="N74" s="159">
        <v>5</v>
      </c>
      <c r="O74" s="159">
        <v>2022</v>
      </c>
      <c r="P74" s="162" t="s">
        <v>233</v>
      </c>
      <c r="Q74" s="162" t="s">
        <v>234</v>
      </c>
      <c r="R74" s="163">
        <v>0</v>
      </c>
      <c r="S74" s="164">
        <v>0</v>
      </c>
      <c r="T74" s="165" t="s">
        <v>25</v>
      </c>
      <c r="U74" s="166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7"/>
      <c r="BQ74" s="167"/>
      <c r="BR74" s="167"/>
      <c r="BS74" s="167"/>
      <c r="BT74" s="167"/>
      <c r="BU74" s="167"/>
      <c r="BV74" s="167"/>
      <c r="BW74" s="167"/>
      <c r="BX74" s="167"/>
      <c r="BY74" s="167"/>
      <c r="BZ74" s="167"/>
      <c r="CA74" s="167"/>
      <c r="CB74" s="167"/>
      <c r="CC74" s="167"/>
      <c r="CD74" s="167"/>
      <c r="CE74" s="167"/>
      <c r="CF74" s="167"/>
      <c r="CG74" s="167"/>
      <c r="CH74" s="167"/>
      <c r="CI74" s="167"/>
      <c r="CJ74" s="167"/>
      <c r="CK74" s="167"/>
      <c r="CL74" s="167"/>
      <c r="CM74" s="167"/>
      <c r="CN74" s="167"/>
      <c r="CO74" s="167"/>
      <c r="CP74" s="167"/>
      <c r="CQ74" s="167"/>
      <c r="CR74" s="167"/>
      <c r="CS74" s="167"/>
      <c r="CT74" s="167"/>
      <c r="CU74" s="167"/>
      <c r="CV74" s="167"/>
      <c r="CW74" s="167"/>
      <c r="CX74" s="167"/>
      <c r="CY74" s="167"/>
      <c r="CZ74" s="167"/>
      <c r="DA74" s="167"/>
      <c r="DB74" s="167"/>
      <c r="DC74" s="167"/>
      <c r="DD74" s="167"/>
      <c r="DE74" s="167"/>
      <c r="DF74" s="167"/>
      <c r="DG74" s="167"/>
      <c r="DH74" s="167"/>
      <c r="DI74" s="167"/>
      <c r="DJ74" s="167"/>
      <c r="DK74" s="167"/>
      <c r="DL74" s="167"/>
      <c r="DM74" s="167"/>
      <c r="DN74" s="167"/>
      <c r="DO74" s="167"/>
      <c r="DP74" s="167"/>
      <c r="DQ74" s="167"/>
      <c r="DR74" s="167"/>
      <c r="DS74" s="167"/>
      <c r="DT74" s="167"/>
      <c r="DU74" s="167"/>
      <c r="DV74" s="167"/>
      <c r="DW74" s="167"/>
      <c r="DX74" s="167"/>
      <c r="DY74" s="167"/>
      <c r="DZ74" s="167"/>
      <c r="EA74" s="167"/>
      <c r="EB74" s="168"/>
      <c r="EC74" s="138"/>
      <c r="ED74" s="138"/>
      <c r="EE74" s="138"/>
      <c r="EF74" s="138"/>
      <c r="EG74" s="138"/>
      <c r="EH74" s="138"/>
      <c r="EI74" s="138"/>
    </row>
    <row r="75" spans="3:152" ht="11.25" customHeight="1" x14ac:dyDescent="0.25">
      <c r="C75" s="158"/>
      <c r="D75" s="169"/>
      <c r="E75" s="170"/>
      <c r="F75" s="170"/>
      <c r="G75" s="170"/>
      <c r="H75" s="170"/>
      <c r="I75" s="170"/>
      <c r="J75" s="170"/>
      <c r="K75" s="169"/>
      <c r="L75" s="171"/>
      <c r="M75" s="171"/>
      <c r="N75" s="169"/>
      <c r="O75" s="169"/>
      <c r="P75" s="172"/>
      <c r="Q75" s="172"/>
      <c r="R75" s="173"/>
      <c r="S75" s="174"/>
      <c r="T75" s="175"/>
      <c r="U75" s="176"/>
      <c r="V75" s="177">
        <v>1</v>
      </c>
      <c r="W75" s="178" t="s">
        <v>235</v>
      </c>
      <c r="X75" s="178" t="s">
        <v>251</v>
      </c>
      <c r="Y75" s="178" t="s">
        <v>237</v>
      </c>
      <c r="Z75" s="178" t="s">
        <v>231</v>
      </c>
      <c r="AA75" s="178" t="s">
        <v>231</v>
      </c>
      <c r="AB75" s="178" t="s">
        <v>232</v>
      </c>
      <c r="AC75" s="178" t="s">
        <v>238</v>
      </c>
      <c r="AD75" s="178" t="s">
        <v>239</v>
      </c>
      <c r="AE75" s="178" t="s">
        <v>252</v>
      </c>
      <c r="AF75" s="178" t="s">
        <v>253</v>
      </c>
      <c r="AG75" s="178" t="s">
        <v>231</v>
      </c>
      <c r="AH75" s="178" t="s">
        <v>231</v>
      </c>
      <c r="AI75" s="178" t="s">
        <v>232</v>
      </c>
      <c r="AJ75" s="178" t="s">
        <v>238</v>
      </c>
      <c r="AK75" s="178" t="s">
        <v>239</v>
      </c>
      <c r="AL75" s="179"/>
      <c r="AM75" s="180"/>
      <c r="AN75" s="181"/>
      <c r="AO75" s="181"/>
      <c r="AP75" s="181"/>
      <c r="AQ75" s="181"/>
      <c r="AR75" s="181"/>
      <c r="AS75" s="181"/>
      <c r="AT75" s="181"/>
      <c r="AU75" s="181"/>
      <c r="AV75" s="181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  <c r="CB75" s="77"/>
      <c r="CC75" s="77"/>
      <c r="CD75" s="77"/>
      <c r="CE75" s="77"/>
      <c r="CF75" s="77"/>
      <c r="CG75" s="77"/>
      <c r="CH75" s="77"/>
      <c r="CI75" s="77"/>
      <c r="CJ75" s="77"/>
      <c r="CK75" s="77"/>
      <c r="CL75" s="77"/>
      <c r="CM75" s="77"/>
      <c r="CN75" s="77"/>
      <c r="CO75" s="77"/>
      <c r="CP75" s="77"/>
      <c r="CQ75" s="77"/>
      <c r="CR75" s="77"/>
      <c r="CS75" s="77"/>
      <c r="CT75" s="77"/>
      <c r="CU75" s="77"/>
      <c r="CV75" s="77"/>
      <c r="CW75" s="77"/>
      <c r="CX75" s="77"/>
      <c r="CY75" s="77"/>
      <c r="CZ75" s="77"/>
      <c r="DA75" s="77"/>
      <c r="DB75" s="77"/>
      <c r="DC75" s="77"/>
      <c r="DD75" s="77"/>
      <c r="DE75" s="77"/>
      <c r="DF75" s="77"/>
      <c r="DG75" s="77"/>
      <c r="DH75" s="77"/>
      <c r="DI75" s="77"/>
      <c r="DJ75" s="77"/>
      <c r="DK75" s="77"/>
      <c r="DL75" s="77"/>
      <c r="DM75" s="77"/>
      <c r="DN75" s="77"/>
      <c r="DO75" s="77"/>
      <c r="DP75" s="77"/>
      <c r="DQ75" s="77"/>
      <c r="DR75" s="77"/>
      <c r="DS75" s="77"/>
      <c r="DT75" s="77"/>
      <c r="DU75" s="77"/>
      <c r="DV75" s="77"/>
      <c r="DW75" s="77"/>
      <c r="DX75" s="77"/>
      <c r="DY75" s="77"/>
      <c r="DZ75" s="77"/>
      <c r="EA75" s="77"/>
      <c r="EB75" s="168"/>
      <c r="EC75" s="182"/>
      <c r="ED75" s="182"/>
      <c r="EE75" s="182"/>
      <c r="EF75" s="138"/>
      <c r="EG75" s="182"/>
      <c r="EH75" s="182"/>
      <c r="EI75" s="182"/>
      <c r="EJ75" s="182"/>
      <c r="EK75" s="182"/>
    </row>
    <row r="76" spans="3:152" ht="15" customHeight="1" thickBot="1" x14ac:dyDescent="0.3">
      <c r="C76" s="158"/>
      <c r="D76" s="169"/>
      <c r="E76" s="170"/>
      <c r="F76" s="170"/>
      <c r="G76" s="170"/>
      <c r="H76" s="170"/>
      <c r="I76" s="170"/>
      <c r="J76" s="170"/>
      <c r="K76" s="169"/>
      <c r="L76" s="171"/>
      <c r="M76" s="171"/>
      <c r="N76" s="169"/>
      <c r="O76" s="169"/>
      <c r="P76" s="172"/>
      <c r="Q76" s="172"/>
      <c r="R76" s="173"/>
      <c r="S76" s="174"/>
      <c r="T76" s="175"/>
      <c r="U76" s="183"/>
      <c r="V76" s="184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6"/>
      <c r="AM76" s="128" t="s">
        <v>242</v>
      </c>
      <c r="AN76" s="187" t="s">
        <v>189</v>
      </c>
      <c r="AO76" s="188" t="s">
        <v>22</v>
      </c>
      <c r="AP76" s="188"/>
      <c r="AQ76" s="188"/>
      <c r="AR76" s="188"/>
      <c r="AS76" s="188"/>
      <c r="AT76" s="188"/>
      <c r="AU76" s="188"/>
      <c r="AV76" s="188"/>
      <c r="AW76" s="189">
        <v>1719.64</v>
      </c>
      <c r="AX76" s="189">
        <v>0</v>
      </c>
      <c r="AY76" s="189">
        <v>1719.64</v>
      </c>
      <c r="AZ76" s="189">
        <f>BE76</f>
        <v>0</v>
      </c>
      <c r="BA76" s="189">
        <f>BV76</f>
        <v>0</v>
      </c>
      <c r="BB76" s="189">
        <f>CM76</f>
        <v>0</v>
      </c>
      <c r="BC76" s="189">
        <f>DD76</f>
        <v>0</v>
      </c>
      <c r="BD76" s="189">
        <f>AW76-AX76-BC76</f>
        <v>1719.64</v>
      </c>
      <c r="BE76" s="189">
        <f>BQ76</f>
        <v>0</v>
      </c>
      <c r="BF76" s="189">
        <f>BR76</f>
        <v>0</v>
      </c>
      <c r="BG76" s="189">
        <f>BS76</f>
        <v>0</v>
      </c>
      <c r="BH76" s="189">
        <f>BT76</f>
        <v>0</v>
      </c>
      <c r="BI76" s="189">
        <f>BJ76+BK76+BL76</f>
        <v>0</v>
      </c>
      <c r="BJ76" s="190">
        <v>0</v>
      </c>
      <c r="BK76" s="190">
        <v>0</v>
      </c>
      <c r="BL76" s="190">
        <v>0</v>
      </c>
      <c r="BM76" s="189">
        <f>BN76+BO76+BP76</f>
        <v>0</v>
      </c>
      <c r="BN76" s="190">
        <v>0</v>
      </c>
      <c r="BO76" s="190">
        <v>0</v>
      </c>
      <c r="BP76" s="190">
        <v>0</v>
      </c>
      <c r="BQ76" s="189">
        <f>BR76+BS76+BT76</f>
        <v>0</v>
      </c>
      <c r="BR76" s="190">
        <v>0</v>
      </c>
      <c r="BS76" s="190">
        <v>0</v>
      </c>
      <c r="BT76" s="190">
        <v>0</v>
      </c>
      <c r="BU76" s="189">
        <f>$AW76-$AX76-AZ76</f>
        <v>1719.64</v>
      </c>
      <c r="BV76" s="189">
        <f>CH76</f>
        <v>0</v>
      </c>
      <c r="BW76" s="189">
        <f>CI76</f>
        <v>0</v>
      </c>
      <c r="BX76" s="189">
        <f>CJ76</f>
        <v>0</v>
      </c>
      <c r="BY76" s="189">
        <f>CK76</f>
        <v>0</v>
      </c>
      <c r="BZ76" s="189">
        <f>CA76+CB76+CC76</f>
        <v>0</v>
      </c>
      <c r="CA76" s="190">
        <v>0</v>
      </c>
      <c r="CB76" s="190">
        <v>0</v>
      </c>
      <c r="CC76" s="190">
        <v>0</v>
      </c>
      <c r="CD76" s="189">
        <f>CE76+CF76+CG76</f>
        <v>0</v>
      </c>
      <c r="CE76" s="190">
        <v>0</v>
      </c>
      <c r="CF76" s="190">
        <v>0</v>
      </c>
      <c r="CG76" s="190">
        <v>0</v>
      </c>
      <c r="CH76" s="189">
        <f>CI76+CJ76+CK76</f>
        <v>0</v>
      </c>
      <c r="CI76" s="190">
        <v>0</v>
      </c>
      <c r="CJ76" s="190">
        <v>0</v>
      </c>
      <c r="CK76" s="190">
        <v>0</v>
      </c>
      <c r="CL76" s="189">
        <f>$AW76-$AX76-BA76</f>
        <v>1719.64</v>
      </c>
      <c r="CM76" s="189">
        <f>CY76</f>
        <v>0</v>
      </c>
      <c r="CN76" s="189">
        <f>CZ76</f>
        <v>0</v>
      </c>
      <c r="CO76" s="189">
        <f>DA76</f>
        <v>0</v>
      </c>
      <c r="CP76" s="189">
        <f>DB76</f>
        <v>0</v>
      </c>
      <c r="CQ76" s="189">
        <f>CR76+CS76+CT76</f>
        <v>0</v>
      </c>
      <c r="CR76" s="190">
        <v>0</v>
      </c>
      <c r="CS76" s="190">
        <v>0</v>
      </c>
      <c r="CT76" s="190">
        <v>0</v>
      </c>
      <c r="CU76" s="189">
        <f>CV76+CW76+CX76</f>
        <v>0</v>
      </c>
      <c r="CV76" s="190">
        <v>0</v>
      </c>
      <c r="CW76" s="190">
        <v>0</v>
      </c>
      <c r="CX76" s="190">
        <v>0</v>
      </c>
      <c r="CY76" s="189">
        <f>CZ76+DA76+DB76</f>
        <v>0</v>
      </c>
      <c r="CZ76" s="190">
        <v>0</v>
      </c>
      <c r="DA76" s="190">
        <v>0</v>
      </c>
      <c r="DB76" s="190">
        <v>0</v>
      </c>
      <c r="DC76" s="189">
        <f>$AW76-$AX76-BB76</f>
        <v>1719.64</v>
      </c>
      <c r="DD76" s="189">
        <f>DP76</f>
        <v>0</v>
      </c>
      <c r="DE76" s="189">
        <f>DQ76</f>
        <v>0</v>
      </c>
      <c r="DF76" s="189">
        <f>DR76</f>
        <v>0</v>
      </c>
      <c r="DG76" s="189">
        <f>DS76</f>
        <v>0</v>
      </c>
      <c r="DH76" s="189">
        <f>DI76+DJ76+DK76</f>
        <v>0</v>
      </c>
      <c r="DI76" s="190">
        <v>0</v>
      </c>
      <c r="DJ76" s="190">
        <v>0</v>
      </c>
      <c r="DK76" s="190">
        <v>0</v>
      </c>
      <c r="DL76" s="189">
        <f>DM76+DN76+DO76</f>
        <v>0</v>
      </c>
      <c r="DM76" s="190">
        <v>0</v>
      </c>
      <c r="DN76" s="190">
        <v>0</v>
      </c>
      <c r="DO76" s="190">
        <v>0</v>
      </c>
      <c r="DP76" s="189">
        <f>DQ76+DR76+DS76</f>
        <v>0</v>
      </c>
      <c r="DQ76" s="190">
        <v>0</v>
      </c>
      <c r="DR76" s="190">
        <v>0</v>
      </c>
      <c r="DS76" s="190">
        <v>0</v>
      </c>
      <c r="DT76" s="189">
        <f>$AW76-$AX76-BC76</f>
        <v>1719.64</v>
      </c>
      <c r="DU76" s="189">
        <f>BC76-AY76</f>
        <v>-1719.64</v>
      </c>
      <c r="DV76" s="190"/>
      <c r="DW76" s="190"/>
      <c r="DX76" s="191" t="s">
        <v>243</v>
      </c>
      <c r="DY76" s="190">
        <v>1719.64</v>
      </c>
      <c r="DZ76" s="191" t="s">
        <v>243</v>
      </c>
      <c r="EA76" s="193" t="s">
        <v>25</v>
      </c>
      <c r="EB76" s="168">
        <v>0</v>
      </c>
      <c r="EC76" s="137" t="str">
        <f>AN76 &amp; EB76</f>
        <v>Прибыль направляемая на инвестиции0</v>
      </c>
      <c r="ED76" s="137" t="str">
        <f>AN76&amp;AO76</f>
        <v>Прибыль направляемая на инвестициинет</v>
      </c>
      <c r="EE76" s="138"/>
      <c r="EF76" s="138"/>
      <c r="EG76" s="182"/>
      <c r="EH76" s="182"/>
      <c r="EI76" s="182"/>
      <c r="EJ76" s="182"/>
      <c r="EV76" s="138"/>
    </row>
    <row r="77" spans="3:152" ht="11.25" customHeight="1" x14ac:dyDescent="0.25">
      <c r="C77" s="158"/>
      <c r="D77" s="159">
        <v>9</v>
      </c>
      <c r="E77" s="160" t="s">
        <v>227</v>
      </c>
      <c r="F77" s="160" t="s">
        <v>248</v>
      </c>
      <c r="G77" s="160" t="s">
        <v>229</v>
      </c>
      <c r="H77" s="160" t="s">
        <v>260</v>
      </c>
      <c r="I77" s="160" t="s">
        <v>231</v>
      </c>
      <c r="J77" s="160" t="s">
        <v>231</v>
      </c>
      <c r="K77" s="159" t="s">
        <v>232</v>
      </c>
      <c r="L77" s="161"/>
      <c r="M77" s="161"/>
      <c r="N77" s="159">
        <v>5</v>
      </c>
      <c r="O77" s="159">
        <v>2022</v>
      </c>
      <c r="P77" s="162" t="s">
        <v>233</v>
      </c>
      <c r="Q77" s="162" t="s">
        <v>234</v>
      </c>
      <c r="R77" s="163">
        <v>0</v>
      </c>
      <c r="S77" s="164">
        <v>100</v>
      </c>
      <c r="T77" s="194" t="s">
        <v>261</v>
      </c>
      <c r="U77" s="166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7"/>
      <c r="BQ77" s="167"/>
      <c r="BR77" s="167"/>
      <c r="BS77" s="167"/>
      <c r="BT77" s="167"/>
      <c r="BU77" s="167"/>
      <c r="BV77" s="167"/>
      <c r="BW77" s="167"/>
      <c r="BX77" s="167"/>
      <c r="BY77" s="167"/>
      <c r="BZ77" s="167"/>
      <c r="CA77" s="167"/>
      <c r="CB77" s="167"/>
      <c r="CC77" s="167"/>
      <c r="CD77" s="167"/>
      <c r="CE77" s="167"/>
      <c r="CF77" s="167"/>
      <c r="CG77" s="167"/>
      <c r="CH77" s="167"/>
      <c r="CI77" s="167"/>
      <c r="CJ77" s="167"/>
      <c r="CK77" s="167"/>
      <c r="CL77" s="167"/>
      <c r="CM77" s="167"/>
      <c r="CN77" s="167"/>
      <c r="CO77" s="167"/>
      <c r="CP77" s="167"/>
      <c r="CQ77" s="167"/>
      <c r="CR77" s="167"/>
      <c r="CS77" s="167"/>
      <c r="CT77" s="167"/>
      <c r="CU77" s="167"/>
      <c r="CV77" s="167"/>
      <c r="CW77" s="167"/>
      <c r="CX77" s="167"/>
      <c r="CY77" s="167"/>
      <c r="CZ77" s="167"/>
      <c r="DA77" s="167"/>
      <c r="DB77" s="167"/>
      <c r="DC77" s="167"/>
      <c r="DD77" s="167"/>
      <c r="DE77" s="167"/>
      <c r="DF77" s="167"/>
      <c r="DG77" s="167"/>
      <c r="DH77" s="167"/>
      <c r="DI77" s="167"/>
      <c r="DJ77" s="167"/>
      <c r="DK77" s="167"/>
      <c r="DL77" s="167"/>
      <c r="DM77" s="167"/>
      <c r="DN77" s="167"/>
      <c r="DO77" s="167"/>
      <c r="DP77" s="167"/>
      <c r="DQ77" s="167"/>
      <c r="DR77" s="167"/>
      <c r="DS77" s="167"/>
      <c r="DT77" s="167"/>
      <c r="DU77" s="167"/>
      <c r="DV77" s="167"/>
      <c r="DW77" s="167"/>
      <c r="DX77" s="167"/>
      <c r="DY77" s="167"/>
      <c r="DZ77" s="167"/>
      <c r="EA77" s="167"/>
      <c r="EB77" s="168"/>
      <c r="EC77" s="138"/>
      <c r="ED77" s="138"/>
      <c r="EE77" s="138"/>
      <c r="EF77" s="138"/>
      <c r="EG77" s="138"/>
      <c r="EH77" s="138"/>
      <c r="EI77" s="138"/>
    </row>
    <row r="78" spans="3:152" ht="11.25" customHeight="1" x14ac:dyDescent="0.25">
      <c r="C78" s="158"/>
      <c r="D78" s="169"/>
      <c r="E78" s="170"/>
      <c r="F78" s="170"/>
      <c r="G78" s="170"/>
      <c r="H78" s="170"/>
      <c r="I78" s="170"/>
      <c r="J78" s="170"/>
      <c r="K78" s="169"/>
      <c r="L78" s="171"/>
      <c r="M78" s="171"/>
      <c r="N78" s="169"/>
      <c r="O78" s="169"/>
      <c r="P78" s="172"/>
      <c r="Q78" s="172"/>
      <c r="R78" s="173"/>
      <c r="S78" s="174"/>
      <c r="T78" s="195"/>
      <c r="U78" s="176"/>
      <c r="V78" s="177">
        <v>1</v>
      </c>
      <c r="W78" s="178" t="s">
        <v>235</v>
      </c>
      <c r="X78" s="178" t="s">
        <v>256</v>
      </c>
      <c r="Y78" s="178" t="s">
        <v>237</v>
      </c>
      <c r="Z78" s="178" t="s">
        <v>231</v>
      </c>
      <c r="AA78" s="178" t="s">
        <v>231</v>
      </c>
      <c r="AB78" s="178" t="s">
        <v>232</v>
      </c>
      <c r="AC78" s="178" t="s">
        <v>238</v>
      </c>
      <c r="AD78" s="178" t="s">
        <v>239</v>
      </c>
      <c r="AE78" s="178" t="s">
        <v>257</v>
      </c>
      <c r="AF78" s="178" t="s">
        <v>258</v>
      </c>
      <c r="AG78" s="178" t="s">
        <v>231</v>
      </c>
      <c r="AH78" s="178" t="s">
        <v>231</v>
      </c>
      <c r="AI78" s="178" t="s">
        <v>232</v>
      </c>
      <c r="AJ78" s="178" t="s">
        <v>238</v>
      </c>
      <c r="AK78" s="178" t="s">
        <v>239</v>
      </c>
      <c r="AL78" s="179"/>
      <c r="AM78" s="180"/>
      <c r="AN78" s="181"/>
      <c r="AO78" s="181"/>
      <c r="AP78" s="181"/>
      <c r="AQ78" s="181"/>
      <c r="AR78" s="181"/>
      <c r="AS78" s="181"/>
      <c r="AT78" s="181"/>
      <c r="AU78" s="181"/>
      <c r="AV78" s="181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7"/>
      <c r="CA78" s="77"/>
      <c r="CB78" s="77"/>
      <c r="CC78" s="77"/>
      <c r="CD78" s="77"/>
      <c r="CE78" s="77"/>
      <c r="CF78" s="77"/>
      <c r="CG78" s="77"/>
      <c r="CH78" s="77"/>
      <c r="CI78" s="77"/>
      <c r="CJ78" s="77"/>
      <c r="CK78" s="77"/>
      <c r="CL78" s="77"/>
      <c r="CM78" s="77"/>
      <c r="CN78" s="77"/>
      <c r="CO78" s="77"/>
      <c r="CP78" s="77"/>
      <c r="CQ78" s="77"/>
      <c r="CR78" s="77"/>
      <c r="CS78" s="77"/>
      <c r="CT78" s="77"/>
      <c r="CU78" s="77"/>
      <c r="CV78" s="77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168"/>
      <c r="EC78" s="182"/>
      <c r="ED78" s="182"/>
      <c r="EE78" s="182"/>
      <c r="EF78" s="138"/>
      <c r="EG78" s="182"/>
      <c r="EH78" s="182"/>
      <c r="EI78" s="182"/>
      <c r="EJ78" s="182"/>
      <c r="EK78" s="182"/>
    </row>
    <row r="79" spans="3:152" ht="15" customHeight="1" thickBot="1" x14ac:dyDescent="0.3">
      <c r="C79" s="158"/>
      <c r="D79" s="169"/>
      <c r="E79" s="170"/>
      <c r="F79" s="170"/>
      <c r="G79" s="170"/>
      <c r="H79" s="170"/>
      <c r="I79" s="170"/>
      <c r="J79" s="170"/>
      <c r="K79" s="169"/>
      <c r="L79" s="171"/>
      <c r="M79" s="171"/>
      <c r="N79" s="169"/>
      <c r="O79" s="169"/>
      <c r="P79" s="172"/>
      <c r="Q79" s="172"/>
      <c r="R79" s="173"/>
      <c r="S79" s="174"/>
      <c r="T79" s="195"/>
      <c r="U79" s="183"/>
      <c r="V79" s="184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6"/>
      <c r="AM79" s="128" t="s">
        <v>242</v>
      </c>
      <c r="AN79" s="187" t="s">
        <v>189</v>
      </c>
      <c r="AO79" s="188" t="s">
        <v>22</v>
      </c>
      <c r="AP79" s="188"/>
      <c r="AQ79" s="188"/>
      <c r="AR79" s="188"/>
      <c r="AS79" s="188"/>
      <c r="AT79" s="188"/>
      <c r="AU79" s="188"/>
      <c r="AV79" s="188"/>
      <c r="AW79" s="189">
        <v>4690.21</v>
      </c>
      <c r="AX79" s="189">
        <v>0</v>
      </c>
      <c r="AY79" s="189">
        <v>4690.21</v>
      </c>
      <c r="AZ79" s="189">
        <f>BE79</f>
        <v>0</v>
      </c>
      <c r="BA79" s="189">
        <f>BV79</f>
        <v>0</v>
      </c>
      <c r="BB79" s="189">
        <f>CM79</f>
        <v>0</v>
      </c>
      <c r="BC79" s="189">
        <f>DD79</f>
        <v>4542.12</v>
      </c>
      <c r="BD79" s="189">
        <f>AW79-AX79-BC79</f>
        <v>148.09000000000015</v>
      </c>
      <c r="BE79" s="189">
        <f>BQ79</f>
        <v>0</v>
      </c>
      <c r="BF79" s="189">
        <f>BR79</f>
        <v>0</v>
      </c>
      <c r="BG79" s="189">
        <f>BS79</f>
        <v>0</v>
      </c>
      <c r="BH79" s="189">
        <f>BT79</f>
        <v>0</v>
      </c>
      <c r="BI79" s="189">
        <f>BJ79+BK79+BL79</f>
        <v>0</v>
      </c>
      <c r="BJ79" s="190">
        <v>0</v>
      </c>
      <c r="BK79" s="190">
        <v>0</v>
      </c>
      <c r="BL79" s="190">
        <v>0</v>
      </c>
      <c r="BM79" s="189">
        <f>BN79+BO79+BP79</f>
        <v>0</v>
      </c>
      <c r="BN79" s="190">
        <v>0</v>
      </c>
      <c r="BO79" s="190">
        <v>0</v>
      </c>
      <c r="BP79" s="190">
        <v>0</v>
      </c>
      <c r="BQ79" s="189">
        <f>BR79+BS79+BT79</f>
        <v>0</v>
      </c>
      <c r="BR79" s="190">
        <v>0</v>
      </c>
      <c r="BS79" s="190">
        <v>0</v>
      </c>
      <c r="BT79" s="190">
        <v>0</v>
      </c>
      <c r="BU79" s="189">
        <f>$AW79-$AX79-AZ79</f>
        <v>4690.21</v>
      </c>
      <c r="BV79" s="189">
        <f>CH79</f>
        <v>0</v>
      </c>
      <c r="BW79" s="189">
        <f>CI79</f>
        <v>0</v>
      </c>
      <c r="BX79" s="189">
        <f>CJ79</f>
        <v>0</v>
      </c>
      <c r="BY79" s="189">
        <f>CK79</f>
        <v>0</v>
      </c>
      <c r="BZ79" s="189">
        <f>CA79+CB79+CC79</f>
        <v>0</v>
      </c>
      <c r="CA79" s="190">
        <v>0</v>
      </c>
      <c r="CB79" s="190">
        <v>0</v>
      </c>
      <c r="CC79" s="190">
        <v>0</v>
      </c>
      <c r="CD79" s="189">
        <f>CE79+CF79+CG79</f>
        <v>0</v>
      </c>
      <c r="CE79" s="190">
        <v>0</v>
      </c>
      <c r="CF79" s="190">
        <v>0</v>
      </c>
      <c r="CG79" s="190">
        <v>0</v>
      </c>
      <c r="CH79" s="189">
        <f>CI79+CJ79+CK79</f>
        <v>0</v>
      </c>
      <c r="CI79" s="190">
        <v>0</v>
      </c>
      <c r="CJ79" s="190">
        <v>0</v>
      </c>
      <c r="CK79" s="190">
        <v>0</v>
      </c>
      <c r="CL79" s="189">
        <f>$AW79-$AX79-BA79</f>
        <v>4690.21</v>
      </c>
      <c r="CM79" s="189">
        <f>CY79</f>
        <v>0</v>
      </c>
      <c r="CN79" s="189">
        <f>CZ79</f>
        <v>0</v>
      </c>
      <c r="CO79" s="189">
        <f>DA79</f>
        <v>0</v>
      </c>
      <c r="CP79" s="189">
        <f>DB79</f>
        <v>0</v>
      </c>
      <c r="CQ79" s="189">
        <f>CR79+CS79+CT79</f>
        <v>0</v>
      </c>
      <c r="CR79" s="190">
        <v>0</v>
      </c>
      <c r="CS79" s="190">
        <v>0</v>
      </c>
      <c r="CT79" s="190">
        <v>0</v>
      </c>
      <c r="CU79" s="189">
        <f>CV79+CW79+CX79</f>
        <v>0</v>
      </c>
      <c r="CV79" s="190">
        <v>0</v>
      </c>
      <c r="CW79" s="190">
        <v>0</v>
      </c>
      <c r="CX79" s="190">
        <v>0</v>
      </c>
      <c r="CY79" s="189">
        <f>CZ79+DA79+DB79</f>
        <v>0</v>
      </c>
      <c r="CZ79" s="190">
        <v>0</v>
      </c>
      <c r="DA79" s="190">
        <v>0</v>
      </c>
      <c r="DB79" s="190">
        <v>0</v>
      </c>
      <c r="DC79" s="189">
        <f>$AW79-$AX79-BB79</f>
        <v>4690.21</v>
      </c>
      <c r="DD79" s="189">
        <f>DP79</f>
        <v>4542.12</v>
      </c>
      <c r="DE79" s="189">
        <f>DQ79</f>
        <v>4542.12</v>
      </c>
      <c r="DF79" s="189">
        <f>DR79</f>
        <v>0</v>
      </c>
      <c r="DG79" s="189">
        <f>DS79</f>
        <v>0</v>
      </c>
      <c r="DH79" s="189">
        <f>DI79+DJ79+DK79</f>
        <v>0</v>
      </c>
      <c r="DI79" s="190">
        <v>0</v>
      </c>
      <c r="DJ79" s="190">
        <v>0</v>
      </c>
      <c r="DK79" s="190">
        <v>0</v>
      </c>
      <c r="DL79" s="189">
        <f>DM79+DN79+DO79</f>
        <v>4542.12</v>
      </c>
      <c r="DM79" s="190">
        <v>4542.12</v>
      </c>
      <c r="DN79" s="190">
        <v>0</v>
      </c>
      <c r="DO79" s="190">
        <v>0</v>
      </c>
      <c r="DP79" s="189">
        <f>DQ79+DR79+DS79</f>
        <v>4542.12</v>
      </c>
      <c r="DQ79" s="190">
        <v>4542.12</v>
      </c>
      <c r="DR79" s="190">
        <v>0</v>
      </c>
      <c r="DS79" s="190">
        <v>0</v>
      </c>
      <c r="DT79" s="189">
        <f>$AW79-$AX79-BC79</f>
        <v>148.09000000000015</v>
      </c>
      <c r="DU79" s="189">
        <f>BC79-AY79</f>
        <v>-148.09000000000015</v>
      </c>
      <c r="DV79" s="190"/>
      <c r="DW79" s="190"/>
      <c r="DX79" s="191" t="s">
        <v>243</v>
      </c>
      <c r="DY79" s="190">
        <v>148.09</v>
      </c>
      <c r="DZ79" s="191" t="s">
        <v>243</v>
      </c>
      <c r="EA79" s="193" t="s">
        <v>25</v>
      </c>
      <c r="EB79" s="168">
        <v>0</v>
      </c>
      <c r="EC79" s="137" t="str">
        <f>AN79 &amp; EB79</f>
        <v>Прибыль направляемая на инвестиции0</v>
      </c>
      <c r="ED79" s="137" t="str">
        <f>AN79&amp;AO79</f>
        <v>Прибыль направляемая на инвестициинет</v>
      </c>
      <c r="EE79" s="138"/>
      <c r="EF79" s="138"/>
      <c r="EG79" s="182"/>
      <c r="EH79" s="182"/>
      <c r="EI79" s="182"/>
      <c r="EJ79" s="182"/>
      <c r="EV79" s="138"/>
    </row>
    <row r="80" spans="3:152" ht="11.25" customHeight="1" x14ac:dyDescent="0.25">
      <c r="C80" s="158"/>
      <c r="D80" s="159">
        <v>10</v>
      </c>
      <c r="E80" s="160" t="s">
        <v>227</v>
      </c>
      <c r="F80" s="160" t="s">
        <v>248</v>
      </c>
      <c r="G80" s="160" t="s">
        <v>229</v>
      </c>
      <c r="H80" s="160" t="s">
        <v>262</v>
      </c>
      <c r="I80" s="160" t="s">
        <v>231</v>
      </c>
      <c r="J80" s="160" t="s">
        <v>231</v>
      </c>
      <c r="K80" s="159" t="s">
        <v>232</v>
      </c>
      <c r="L80" s="161"/>
      <c r="M80" s="161"/>
      <c r="N80" s="159">
        <v>5</v>
      </c>
      <c r="O80" s="159">
        <v>2022</v>
      </c>
      <c r="P80" s="162" t="s">
        <v>233</v>
      </c>
      <c r="Q80" s="162" t="s">
        <v>234</v>
      </c>
      <c r="R80" s="163">
        <v>0</v>
      </c>
      <c r="S80" s="164">
        <v>0</v>
      </c>
      <c r="T80" s="165" t="s">
        <v>25</v>
      </c>
      <c r="U80" s="166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7"/>
      <c r="BQ80" s="167"/>
      <c r="BR80" s="167"/>
      <c r="BS80" s="167"/>
      <c r="BT80" s="167"/>
      <c r="BU80" s="167"/>
      <c r="BV80" s="167"/>
      <c r="BW80" s="167"/>
      <c r="BX80" s="167"/>
      <c r="BY80" s="167"/>
      <c r="BZ80" s="167"/>
      <c r="CA80" s="167"/>
      <c r="CB80" s="167"/>
      <c r="CC80" s="167"/>
      <c r="CD80" s="167"/>
      <c r="CE80" s="167"/>
      <c r="CF80" s="167"/>
      <c r="CG80" s="167"/>
      <c r="CH80" s="167"/>
      <c r="CI80" s="167"/>
      <c r="CJ80" s="167"/>
      <c r="CK80" s="167"/>
      <c r="CL80" s="167"/>
      <c r="CM80" s="167"/>
      <c r="CN80" s="167"/>
      <c r="CO80" s="167"/>
      <c r="CP80" s="167"/>
      <c r="CQ80" s="167"/>
      <c r="CR80" s="167"/>
      <c r="CS80" s="167"/>
      <c r="CT80" s="167"/>
      <c r="CU80" s="167"/>
      <c r="CV80" s="167"/>
      <c r="CW80" s="167"/>
      <c r="CX80" s="167"/>
      <c r="CY80" s="167"/>
      <c r="CZ80" s="167"/>
      <c r="DA80" s="167"/>
      <c r="DB80" s="167"/>
      <c r="DC80" s="167"/>
      <c r="DD80" s="167"/>
      <c r="DE80" s="167"/>
      <c r="DF80" s="167"/>
      <c r="DG80" s="167"/>
      <c r="DH80" s="167"/>
      <c r="DI80" s="167"/>
      <c r="DJ80" s="167"/>
      <c r="DK80" s="167"/>
      <c r="DL80" s="167"/>
      <c r="DM80" s="167"/>
      <c r="DN80" s="167"/>
      <c r="DO80" s="167"/>
      <c r="DP80" s="167"/>
      <c r="DQ80" s="167"/>
      <c r="DR80" s="167"/>
      <c r="DS80" s="167"/>
      <c r="DT80" s="167"/>
      <c r="DU80" s="167"/>
      <c r="DV80" s="167"/>
      <c r="DW80" s="167"/>
      <c r="DX80" s="167"/>
      <c r="DY80" s="167"/>
      <c r="DZ80" s="167"/>
      <c r="EA80" s="167"/>
      <c r="EB80" s="168"/>
      <c r="EC80" s="138"/>
      <c r="ED80" s="138"/>
      <c r="EE80" s="138"/>
      <c r="EF80" s="138"/>
      <c r="EG80" s="138"/>
      <c r="EH80" s="138"/>
      <c r="EI80" s="138"/>
    </row>
    <row r="81" spans="3:152" ht="11.25" customHeight="1" x14ac:dyDescent="0.25">
      <c r="C81" s="158"/>
      <c r="D81" s="169"/>
      <c r="E81" s="170"/>
      <c r="F81" s="170"/>
      <c r="G81" s="170"/>
      <c r="H81" s="170"/>
      <c r="I81" s="170"/>
      <c r="J81" s="170"/>
      <c r="K81" s="169"/>
      <c r="L81" s="171"/>
      <c r="M81" s="171"/>
      <c r="N81" s="169"/>
      <c r="O81" s="169"/>
      <c r="P81" s="172"/>
      <c r="Q81" s="172"/>
      <c r="R81" s="173"/>
      <c r="S81" s="174"/>
      <c r="T81" s="175"/>
      <c r="U81" s="176"/>
      <c r="V81" s="177">
        <v>1</v>
      </c>
      <c r="W81" s="178" t="s">
        <v>235</v>
      </c>
      <c r="X81" s="178" t="s">
        <v>251</v>
      </c>
      <c r="Y81" s="178" t="s">
        <v>237</v>
      </c>
      <c r="Z81" s="178" t="s">
        <v>231</v>
      </c>
      <c r="AA81" s="178" t="s">
        <v>231</v>
      </c>
      <c r="AB81" s="178" t="s">
        <v>232</v>
      </c>
      <c r="AC81" s="178" t="s">
        <v>238</v>
      </c>
      <c r="AD81" s="178" t="s">
        <v>239</v>
      </c>
      <c r="AE81" s="178" t="s">
        <v>252</v>
      </c>
      <c r="AF81" s="178" t="s">
        <v>253</v>
      </c>
      <c r="AG81" s="178" t="s">
        <v>231</v>
      </c>
      <c r="AH81" s="178" t="s">
        <v>231</v>
      </c>
      <c r="AI81" s="178" t="s">
        <v>232</v>
      </c>
      <c r="AJ81" s="178" t="s">
        <v>238</v>
      </c>
      <c r="AK81" s="178" t="s">
        <v>239</v>
      </c>
      <c r="AL81" s="179"/>
      <c r="AM81" s="180"/>
      <c r="AN81" s="181"/>
      <c r="AO81" s="181"/>
      <c r="AP81" s="181"/>
      <c r="AQ81" s="181"/>
      <c r="AR81" s="181"/>
      <c r="AS81" s="181"/>
      <c r="AT81" s="181"/>
      <c r="AU81" s="181"/>
      <c r="AV81" s="181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7"/>
      <c r="CA81" s="77"/>
      <c r="CB81" s="77"/>
      <c r="CC81" s="77"/>
      <c r="CD81" s="77"/>
      <c r="CE81" s="77"/>
      <c r="CF81" s="77"/>
      <c r="CG81" s="77"/>
      <c r="CH81" s="77"/>
      <c r="CI81" s="77"/>
      <c r="CJ81" s="77"/>
      <c r="CK81" s="77"/>
      <c r="CL81" s="77"/>
      <c r="CM81" s="77"/>
      <c r="CN81" s="77"/>
      <c r="CO81" s="77"/>
      <c r="CP81" s="77"/>
      <c r="CQ81" s="77"/>
      <c r="CR81" s="77"/>
      <c r="CS81" s="77"/>
      <c r="CT81" s="77"/>
      <c r="CU81" s="77"/>
      <c r="CV81" s="77"/>
      <c r="CW81" s="77"/>
      <c r="CX81" s="77"/>
      <c r="CY81" s="77"/>
      <c r="CZ81" s="77"/>
      <c r="DA81" s="77"/>
      <c r="DB81" s="77"/>
      <c r="DC81" s="77"/>
      <c r="DD81" s="77"/>
      <c r="DE81" s="77"/>
      <c r="DF81" s="77"/>
      <c r="DG81" s="77"/>
      <c r="DH81" s="77"/>
      <c r="DI81" s="77"/>
      <c r="DJ81" s="77"/>
      <c r="DK81" s="77"/>
      <c r="DL81" s="77"/>
      <c r="DM81" s="77"/>
      <c r="DN81" s="77"/>
      <c r="DO81" s="77"/>
      <c r="DP81" s="77"/>
      <c r="DQ81" s="77"/>
      <c r="DR81" s="77"/>
      <c r="DS81" s="77"/>
      <c r="DT81" s="77"/>
      <c r="DU81" s="77"/>
      <c r="DV81" s="77"/>
      <c r="DW81" s="77"/>
      <c r="DX81" s="77"/>
      <c r="DY81" s="77"/>
      <c r="DZ81" s="77"/>
      <c r="EA81" s="77"/>
      <c r="EB81" s="168"/>
      <c r="EC81" s="182"/>
      <c r="ED81" s="182"/>
      <c r="EE81" s="182"/>
      <c r="EF81" s="138"/>
      <c r="EG81" s="182"/>
      <c r="EH81" s="182"/>
      <c r="EI81" s="182"/>
      <c r="EJ81" s="182"/>
      <c r="EK81" s="182"/>
    </row>
    <row r="82" spans="3:152" ht="15" customHeight="1" thickBot="1" x14ac:dyDescent="0.3">
      <c r="C82" s="158"/>
      <c r="D82" s="169"/>
      <c r="E82" s="170"/>
      <c r="F82" s="170"/>
      <c r="G82" s="170"/>
      <c r="H82" s="170"/>
      <c r="I82" s="170"/>
      <c r="J82" s="170"/>
      <c r="K82" s="169"/>
      <c r="L82" s="171"/>
      <c r="M82" s="171"/>
      <c r="N82" s="169"/>
      <c r="O82" s="169"/>
      <c r="P82" s="172"/>
      <c r="Q82" s="172"/>
      <c r="R82" s="173"/>
      <c r="S82" s="174"/>
      <c r="T82" s="175"/>
      <c r="U82" s="183"/>
      <c r="V82" s="184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6"/>
      <c r="AM82" s="128" t="s">
        <v>242</v>
      </c>
      <c r="AN82" s="187" t="s">
        <v>189</v>
      </c>
      <c r="AO82" s="188" t="s">
        <v>22</v>
      </c>
      <c r="AP82" s="188"/>
      <c r="AQ82" s="188"/>
      <c r="AR82" s="188"/>
      <c r="AS82" s="188"/>
      <c r="AT82" s="188"/>
      <c r="AU82" s="188"/>
      <c r="AV82" s="188"/>
      <c r="AW82" s="189">
        <v>3737.18</v>
      </c>
      <c r="AX82" s="189">
        <v>0</v>
      </c>
      <c r="AY82" s="189">
        <v>3737.18</v>
      </c>
      <c r="AZ82" s="189">
        <f>BE82</f>
        <v>0</v>
      </c>
      <c r="BA82" s="189">
        <f>BV82</f>
        <v>0</v>
      </c>
      <c r="BB82" s="189">
        <f>CM82</f>
        <v>0</v>
      </c>
      <c r="BC82" s="189">
        <f>DD82</f>
        <v>0</v>
      </c>
      <c r="BD82" s="189">
        <f>AW82-AX82-BC82</f>
        <v>3737.18</v>
      </c>
      <c r="BE82" s="189">
        <f>BQ82</f>
        <v>0</v>
      </c>
      <c r="BF82" s="189">
        <f>BR82</f>
        <v>0</v>
      </c>
      <c r="BG82" s="189">
        <f>BS82</f>
        <v>0</v>
      </c>
      <c r="BH82" s="189">
        <f>BT82</f>
        <v>0</v>
      </c>
      <c r="BI82" s="189">
        <f>BJ82+BK82+BL82</f>
        <v>0</v>
      </c>
      <c r="BJ82" s="190">
        <v>0</v>
      </c>
      <c r="BK82" s="190">
        <v>0</v>
      </c>
      <c r="BL82" s="190">
        <v>0</v>
      </c>
      <c r="BM82" s="189">
        <f>BN82+BO82+BP82</f>
        <v>0</v>
      </c>
      <c r="BN82" s="190">
        <v>0</v>
      </c>
      <c r="BO82" s="190">
        <v>0</v>
      </c>
      <c r="BP82" s="190">
        <v>0</v>
      </c>
      <c r="BQ82" s="189">
        <f>BR82+BS82+BT82</f>
        <v>0</v>
      </c>
      <c r="BR82" s="190">
        <v>0</v>
      </c>
      <c r="BS82" s="190">
        <v>0</v>
      </c>
      <c r="BT82" s="190">
        <v>0</v>
      </c>
      <c r="BU82" s="189">
        <f>$AW82-$AX82-AZ82</f>
        <v>3737.18</v>
      </c>
      <c r="BV82" s="189">
        <f>CH82</f>
        <v>0</v>
      </c>
      <c r="BW82" s="189">
        <f>CI82</f>
        <v>0</v>
      </c>
      <c r="BX82" s="189">
        <f>CJ82</f>
        <v>0</v>
      </c>
      <c r="BY82" s="189">
        <f>CK82</f>
        <v>0</v>
      </c>
      <c r="BZ82" s="189">
        <f>CA82+CB82+CC82</f>
        <v>0</v>
      </c>
      <c r="CA82" s="190">
        <v>0</v>
      </c>
      <c r="CB82" s="190">
        <v>0</v>
      </c>
      <c r="CC82" s="190">
        <v>0</v>
      </c>
      <c r="CD82" s="189">
        <f>CE82+CF82+CG82</f>
        <v>0</v>
      </c>
      <c r="CE82" s="190">
        <v>0</v>
      </c>
      <c r="CF82" s="190">
        <v>0</v>
      </c>
      <c r="CG82" s="190">
        <v>0</v>
      </c>
      <c r="CH82" s="189">
        <f>CI82+CJ82+CK82</f>
        <v>0</v>
      </c>
      <c r="CI82" s="190">
        <v>0</v>
      </c>
      <c r="CJ82" s="190">
        <v>0</v>
      </c>
      <c r="CK82" s="190">
        <v>0</v>
      </c>
      <c r="CL82" s="189">
        <f>$AW82-$AX82-BA82</f>
        <v>3737.18</v>
      </c>
      <c r="CM82" s="189">
        <f>CY82</f>
        <v>0</v>
      </c>
      <c r="CN82" s="189">
        <f>CZ82</f>
        <v>0</v>
      </c>
      <c r="CO82" s="189">
        <f>DA82</f>
        <v>0</v>
      </c>
      <c r="CP82" s="189">
        <f>DB82</f>
        <v>0</v>
      </c>
      <c r="CQ82" s="189">
        <f>CR82+CS82+CT82</f>
        <v>0</v>
      </c>
      <c r="CR82" s="190">
        <v>0</v>
      </c>
      <c r="CS82" s="190">
        <v>0</v>
      </c>
      <c r="CT82" s="190">
        <v>0</v>
      </c>
      <c r="CU82" s="189">
        <f>CV82+CW82+CX82</f>
        <v>0</v>
      </c>
      <c r="CV82" s="190">
        <v>0</v>
      </c>
      <c r="CW82" s="190">
        <v>0</v>
      </c>
      <c r="CX82" s="190">
        <v>0</v>
      </c>
      <c r="CY82" s="189">
        <f>CZ82+DA82+DB82</f>
        <v>0</v>
      </c>
      <c r="CZ82" s="190">
        <v>0</v>
      </c>
      <c r="DA82" s="190">
        <v>0</v>
      </c>
      <c r="DB82" s="190">
        <v>0</v>
      </c>
      <c r="DC82" s="189">
        <f>$AW82-$AX82-BB82</f>
        <v>3737.18</v>
      </c>
      <c r="DD82" s="189">
        <f>DP82</f>
        <v>0</v>
      </c>
      <c r="DE82" s="189">
        <f>DQ82</f>
        <v>0</v>
      </c>
      <c r="DF82" s="189">
        <f>DR82</f>
        <v>0</v>
      </c>
      <c r="DG82" s="189">
        <f>DS82</f>
        <v>0</v>
      </c>
      <c r="DH82" s="189">
        <f>DI82+DJ82+DK82</f>
        <v>0</v>
      </c>
      <c r="DI82" s="190">
        <v>0</v>
      </c>
      <c r="DJ82" s="190">
        <v>0</v>
      </c>
      <c r="DK82" s="190">
        <v>0</v>
      </c>
      <c r="DL82" s="189">
        <f>DM82+DN82+DO82</f>
        <v>0</v>
      </c>
      <c r="DM82" s="190">
        <v>0</v>
      </c>
      <c r="DN82" s="190">
        <v>0</v>
      </c>
      <c r="DO82" s="190">
        <v>0</v>
      </c>
      <c r="DP82" s="189">
        <f>DQ82+DR82+DS82</f>
        <v>0</v>
      </c>
      <c r="DQ82" s="190">
        <v>0</v>
      </c>
      <c r="DR82" s="190">
        <v>0</v>
      </c>
      <c r="DS82" s="190">
        <v>0</v>
      </c>
      <c r="DT82" s="189">
        <f>$AW82-$AX82-BC82</f>
        <v>3737.18</v>
      </c>
      <c r="DU82" s="189">
        <f>BC82-AY82</f>
        <v>-3737.18</v>
      </c>
      <c r="DV82" s="190"/>
      <c r="DW82" s="190"/>
      <c r="DX82" s="191" t="s">
        <v>243</v>
      </c>
      <c r="DY82" s="190">
        <v>3737.18</v>
      </c>
      <c r="DZ82" s="191" t="s">
        <v>243</v>
      </c>
      <c r="EA82" s="193" t="s">
        <v>25</v>
      </c>
      <c r="EB82" s="168">
        <v>0</v>
      </c>
      <c r="EC82" s="137" t="str">
        <f>AN82 &amp; EB82</f>
        <v>Прибыль направляемая на инвестиции0</v>
      </c>
      <c r="ED82" s="137" t="str">
        <f>AN82&amp;AO82</f>
        <v>Прибыль направляемая на инвестициинет</v>
      </c>
      <c r="EE82" s="138"/>
      <c r="EF82" s="138"/>
      <c r="EG82" s="182"/>
      <c r="EH82" s="182"/>
      <c r="EI82" s="182"/>
      <c r="EJ82" s="182"/>
      <c r="EV82" s="138"/>
    </row>
    <row r="83" spans="3:152" ht="11.25" customHeight="1" x14ac:dyDescent="0.25">
      <c r="C83" s="158"/>
      <c r="D83" s="159">
        <v>11</v>
      </c>
      <c r="E83" s="160" t="s">
        <v>227</v>
      </c>
      <c r="F83" s="160" t="s">
        <v>248</v>
      </c>
      <c r="G83" s="160" t="s">
        <v>229</v>
      </c>
      <c r="H83" s="160" t="s">
        <v>263</v>
      </c>
      <c r="I83" s="160" t="s">
        <v>231</v>
      </c>
      <c r="J83" s="160" t="s">
        <v>231</v>
      </c>
      <c r="K83" s="159" t="s">
        <v>232</v>
      </c>
      <c r="L83" s="161"/>
      <c r="M83" s="161"/>
      <c r="N83" s="159">
        <v>5</v>
      </c>
      <c r="O83" s="159">
        <v>2022</v>
      </c>
      <c r="P83" s="162" t="s">
        <v>233</v>
      </c>
      <c r="Q83" s="162" t="s">
        <v>234</v>
      </c>
      <c r="R83" s="163">
        <v>0</v>
      </c>
      <c r="S83" s="164">
        <v>0</v>
      </c>
      <c r="T83" s="194" t="s">
        <v>261</v>
      </c>
      <c r="U83" s="166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7"/>
      <c r="BQ83" s="167"/>
      <c r="BR83" s="167"/>
      <c r="BS83" s="167"/>
      <c r="BT83" s="167"/>
      <c r="BU83" s="167"/>
      <c r="BV83" s="167"/>
      <c r="BW83" s="167"/>
      <c r="BX83" s="167"/>
      <c r="BY83" s="167"/>
      <c r="BZ83" s="167"/>
      <c r="CA83" s="167"/>
      <c r="CB83" s="167"/>
      <c r="CC83" s="167"/>
      <c r="CD83" s="167"/>
      <c r="CE83" s="167"/>
      <c r="CF83" s="167"/>
      <c r="CG83" s="167"/>
      <c r="CH83" s="167"/>
      <c r="CI83" s="167"/>
      <c r="CJ83" s="167"/>
      <c r="CK83" s="167"/>
      <c r="CL83" s="167"/>
      <c r="CM83" s="167"/>
      <c r="CN83" s="167"/>
      <c r="CO83" s="167"/>
      <c r="CP83" s="167"/>
      <c r="CQ83" s="167"/>
      <c r="CR83" s="167"/>
      <c r="CS83" s="167"/>
      <c r="CT83" s="167"/>
      <c r="CU83" s="167"/>
      <c r="CV83" s="167"/>
      <c r="CW83" s="167"/>
      <c r="CX83" s="167"/>
      <c r="CY83" s="167"/>
      <c r="CZ83" s="167"/>
      <c r="DA83" s="167"/>
      <c r="DB83" s="167"/>
      <c r="DC83" s="167"/>
      <c r="DD83" s="167"/>
      <c r="DE83" s="167"/>
      <c r="DF83" s="167"/>
      <c r="DG83" s="167"/>
      <c r="DH83" s="167"/>
      <c r="DI83" s="167"/>
      <c r="DJ83" s="167"/>
      <c r="DK83" s="167"/>
      <c r="DL83" s="167"/>
      <c r="DM83" s="167"/>
      <c r="DN83" s="167"/>
      <c r="DO83" s="167"/>
      <c r="DP83" s="167"/>
      <c r="DQ83" s="167"/>
      <c r="DR83" s="167"/>
      <c r="DS83" s="167"/>
      <c r="DT83" s="167"/>
      <c r="DU83" s="167"/>
      <c r="DV83" s="167"/>
      <c r="DW83" s="167"/>
      <c r="DX83" s="167"/>
      <c r="DY83" s="167"/>
      <c r="DZ83" s="167"/>
      <c r="EA83" s="167"/>
      <c r="EB83" s="168"/>
      <c r="EC83" s="138"/>
      <c r="ED83" s="138"/>
      <c r="EE83" s="138"/>
      <c r="EF83" s="138"/>
      <c r="EG83" s="138"/>
      <c r="EH83" s="138"/>
      <c r="EI83" s="138"/>
    </row>
    <row r="84" spans="3:152" ht="11.25" customHeight="1" x14ac:dyDescent="0.25">
      <c r="C84" s="158"/>
      <c r="D84" s="169"/>
      <c r="E84" s="170"/>
      <c r="F84" s="170"/>
      <c r="G84" s="170"/>
      <c r="H84" s="170"/>
      <c r="I84" s="170"/>
      <c r="J84" s="170"/>
      <c r="K84" s="169"/>
      <c r="L84" s="171"/>
      <c r="M84" s="171"/>
      <c r="N84" s="169"/>
      <c r="O84" s="169"/>
      <c r="P84" s="172"/>
      <c r="Q84" s="172"/>
      <c r="R84" s="173"/>
      <c r="S84" s="174"/>
      <c r="T84" s="195"/>
      <c r="U84" s="176"/>
      <c r="V84" s="177">
        <v>1</v>
      </c>
      <c r="W84" s="178" t="s">
        <v>235</v>
      </c>
      <c r="X84" s="178" t="s">
        <v>256</v>
      </c>
      <c r="Y84" s="178" t="s">
        <v>237</v>
      </c>
      <c r="Z84" s="178" t="s">
        <v>231</v>
      </c>
      <c r="AA84" s="178" t="s">
        <v>231</v>
      </c>
      <c r="AB84" s="178" t="s">
        <v>232</v>
      </c>
      <c r="AC84" s="178" t="s">
        <v>238</v>
      </c>
      <c r="AD84" s="178" t="s">
        <v>239</v>
      </c>
      <c r="AE84" s="178" t="s">
        <v>257</v>
      </c>
      <c r="AF84" s="178" t="s">
        <v>258</v>
      </c>
      <c r="AG84" s="178" t="s">
        <v>231</v>
      </c>
      <c r="AH84" s="178" t="s">
        <v>231</v>
      </c>
      <c r="AI84" s="178" t="s">
        <v>232</v>
      </c>
      <c r="AJ84" s="178" t="s">
        <v>238</v>
      </c>
      <c r="AK84" s="178" t="s">
        <v>239</v>
      </c>
      <c r="AL84" s="179"/>
      <c r="AM84" s="180"/>
      <c r="AN84" s="181"/>
      <c r="AO84" s="181"/>
      <c r="AP84" s="181"/>
      <c r="AQ84" s="181"/>
      <c r="AR84" s="181"/>
      <c r="AS84" s="181"/>
      <c r="AT84" s="181"/>
      <c r="AU84" s="181"/>
      <c r="AV84" s="181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77"/>
      <c r="BW84" s="77"/>
      <c r="BX84" s="77"/>
      <c r="BY84" s="77"/>
      <c r="BZ84" s="77"/>
      <c r="CA84" s="77"/>
      <c r="CB84" s="77"/>
      <c r="CC84" s="77"/>
      <c r="CD84" s="77"/>
      <c r="CE84" s="77"/>
      <c r="CF84" s="77"/>
      <c r="CG84" s="77"/>
      <c r="CH84" s="77"/>
      <c r="CI84" s="77"/>
      <c r="CJ84" s="77"/>
      <c r="CK84" s="77"/>
      <c r="CL84" s="77"/>
      <c r="CM84" s="77"/>
      <c r="CN84" s="77"/>
      <c r="CO84" s="77"/>
      <c r="CP84" s="77"/>
      <c r="CQ84" s="77"/>
      <c r="CR84" s="77"/>
      <c r="CS84" s="77"/>
      <c r="CT84" s="77"/>
      <c r="CU84" s="77"/>
      <c r="CV84" s="77"/>
      <c r="CW84" s="77"/>
      <c r="CX84" s="77"/>
      <c r="CY84" s="77"/>
      <c r="CZ84" s="77"/>
      <c r="DA84" s="77"/>
      <c r="DB84" s="77"/>
      <c r="DC84" s="77"/>
      <c r="DD84" s="77"/>
      <c r="DE84" s="77"/>
      <c r="DF84" s="77"/>
      <c r="DG84" s="77"/>
      <c r="DH84" s="77"/>
      <c r="DI84" s="77"/>
      <c r="DJ84" s="77"/>
      <c r="DK84" s="77"/>
      <c r="DL84" s="77"/>
      <c r="DM84" s="77"/>
      <c r="DN84" s="77"/>
      <c r="DO84" s="77"/>
      <c r="DP84" s="77"/>
      <c r="DQ84" s="77"/>
      <c r="DR84" s="77"/>
      <c r="DS84" s="77"/>
      <c r="DT84" s="77"/>
      <c r="DU84" s="77"/>
      <c r="DV84" s="77"/>
      <c r="DW84" s="77"/>
      <c r="DX84" s="77"/>
      <c r="DY84" s="77"/>
      <c r="DZ84" s="77"/>
      <c r="EA84" s="77"/>
      <c r="EB84" s="168"/>
      <c r="EC84" s="182"/>
      <c r="ED84" s="182"/>
      <c r="EE84" s="182"/>
      <c r="EF84" s="138"/>
      <c r="EG84" s="182"/>
      <c r="EH84" s="182"/>
      <c r="EI84" s="182"/>
      <c r="EJ84" s="182"/>
      <c r="EK84" s="182"/>
    </row>
    <row r="85" spans="3:152" ht="15" customHeight="1" thickBot="1" x14ac:dyDescent="0.3">
      <c r="C85" s="158"/>
      <c r="D85" s="169"/>
      <c r="E85" s="170"/>
      <c r="F85" s="170"/>
      <c r="G85" s="170"/>
      <c r="H85" s="170"/>
      <c r="I85" s="170"/>
      <c r="J85" s="170"/>
      <c r="K85" s="169"/>
      <c r="L85" s="171"/>
      <c r="M85" s="171"/>
      <c r="N85" s="169"/>
      <c r="O85" s="169"/>
      <c r="P85" s="172"/>
      <c r="Q85" s="172"/>
      <c r="R85" s="173"/>
      <c r="S85" s="174"/>
      <c r="T85" s="195"/>
      <c r="U85" s="183"/>
      <c r="V85" s="184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6"/>
      <c r="AM85" s="128" t="s">
        <v>242</v>
      </c>
      <c r="AN85" s="187" t="s">
        <v>189</v>
      </c>
      <c r="AO85" s="188" t="s">
        <v>22</v>
      </c>
      <c r="AP85" s="188"/>
      <c r="AQ85" s="188"/>
      <c r="AR85" s="188"/>
      <c r="AS85" s="188"/>
      <c r="AT85" s="188"/>
      <c r="AU85" s="188"/>
      <c r="AV85" s="188"/>
      <c r="AW85" s="189">
        <v>3113.44</v>
      </c>
      <c r="AX85" s="189">
        <v>0</v>
      </c>
      <c r="AY85" s="189">
        <v>3113.44</v>
      </c>
      <c r="AZ85" s="189">
        <f>BE85</f>
        <v>0</v>
      </c>
      <c r="BA85" s="189">
        <f>BV85</f>
        <v>0</v>
      </c>
      <c r="BB85" s="189">
        <f>CM85</f>
        <v>0</v>
      </c>
      <c r="BC85" s="189">
        <f>DD85</f>
        <v>3113.44</v>
      </c>
      <c r="BD85" s="189">
        <f>AW85-AX85-BC85</f>
        <v>0</v>
      </c>
      <c r="BE85" s="189">
        <f>BQ85</f>
        <v>0</v>
      </c>
      <c r="BF85" s="189">
        <f>BR85</f>
        <v>0</v>
      </c>
      <c r="BG85" s="189">
        <f>BS85</f>
        <v>0</v>
      </c>
      <c r="BH85" s="189">
        <f>BT85</f>
        <v>0</v>
      </c>
      <c r="BI85" s="189">
        <f>BJ85+BK85+BL85</f>
        <v>0</v>
      </c>
      <c r="BJ85" s="190">
        <v>0</v>
      </c>
      <c r="BK85" s="190">
        <v>0</v>
      </c>
      <c r="BL85" s="190">
        <v>0</v>
      </c>
      <c r="BM85" s="189">
        <f>BN85+BO85+BP85</f>
        <v>0</v>
      </c>
      <c r="BN85" s="190">
        <v>0</v>
      </c>
      <c r="BO85" s="190">
        <v>0</v>
      </c>
      <c r="BP85" s="190">
        <v>0</v>
      </c>
      <c r="BQ85" s="189">
        <f>BR85+BS85+BT85</f>
        <v>0</v>
      </c>
      <c r="BR85" s="190">
        <v>0</v>
      </c>
      <c r="BS85" s="190">
        <v>0</v>
      </c>
      <c r="BT85" s="190">
        <v>0</v>
      </c>
      <c r="BU85" s="189">
        <f>$AW85-$AX85-AZ85</f>
        <v>3113.44</v>
      </c>
      <c r="BV85" s="189">
        <f>CH85</f>
        <v>0</v>
      </c>
      <c r="BW85" s="189">
        <f>CI85</f>
        <v>0</v>
      </c>
      <c r="BX85" s="189">
        <f>CJ85</f>
        <v>0</v>
      </c>
      <c r="BY85" s="189">
        <f>CK85</f>
        <v>0</v>
      </c>
      <c r="BZ85" s="189">
        <f>CA85+CB85+CC85</f>
        <v>0</v>
      </c>
      <c r="CA85" s="190">
        <v>0</v>
      </c>
      <c r="CB85" s="190">
        <v>0</v>
      </c>
      <c r="CC85" s="190">
        <v>0</v>
      </c>
      <c r="CD85" s="189">
        <f>CE85+CF85+CG85</f>
        <v>0</v>
      </c>
      <c r="CE85" s="190">
        <v>0</v>
      </c>
      <c r="CF85" s="190">
        <v>0</v>
      </c>
      <c r="CG85" s="190">
        <v>0</v>
      </c>
      <c r="CH85" s="189">
        <f>CI85+CJ85+CK85</f>
        <v>0</v>
      </c>
      <c r="CI85" s="190">
        <v>0</v>
      </c>
      <c r="CJ85" s="190">
        <v>0</v>
      </c>
      <c r="CK85" s="190">
        <v>0</v>
      </c>
      <c r="CL85" s="189">
        <f>$AW85-$AX85-BA85</f>
        <v>3113.44</v>
      </c>
      <c r="CM85" s="189">
        <f>CY85</f>
        <v>0</v>
      </c>
      <c r="CN85" s="189">
        <f>CZ85</f>
        <v>0</v>
      </c>
      <c r="CO85" s="189">
        <f>DA85</f>
        <v>0</v>
      </c>
      <c r="CP85" s="189">
        <f>DB85</f>
        <v>0</v>
      </c>
      <c r="CQ85" s="189">
        <f>CR85+CS85+CT85</f>
        <v>0</v>
      </c>
      <c r="CR85" s="190">
        <v>0</v>
      </c>
      <c r="CS85" s="190">
        <v>0</v>
      </c>
      <c r="CT85" s="190">
        <v>0</v>
      </c>
      <c r="CU85" s="189">
        <f>CV85+CW85+CX85</f>
        <v>0</v>
      </c>
      <c r="CV85" s="190">
        <v>0</v>
      </c>
      <c r="CW85" s="190">
        <v>0</v>
      </c>
      <c r="CX85" s="190">
        <v>0</v>
      </c>
      <c r="CY85" s="189">
        <f>CZ85+DA85+DB85</f>
        <v>0</v>
      </c>
      <c r="CZ85" s="190">
        <v>0</v>
      </c>
      <c r="DA85" s="190">
        <v>0</v>
      </c>
      <c r="DB85" s="190">
        <v>0</v>
      </c>
      <c r="DC85" s="189">
        <f>$AW85-$AX85-BB85</f>
        <v>3113.44</v>
      </c>
      <c r="DD85" s="189">
        <f>DP85</f>
        <v>3113.44</v>
      </c>
      <c r="DE85" s="189">
        <f>DQ85</f>
        <v>3113.44</v>
      </c>
      <c r="DF85" s="189">
        <f>DR85</f>
        <v>0</v>
      </c>
      <c r="DG85" s="189">
        <f>DS85</f>
        <v>0</v>
      </c>
      <c r="DH85" s="189">
        <f>DI85+DJ85+DK85</f>
        <v>0</v>
      </c>
      <c r="DI85" s="190">
        <v>0</v>
      </c>
      <c r="DJ85" s="190">
        <v>0</v>
      </c>
      <c r="DK85" s="190">
        <v>0</v>
      </c>
      <c r="DL85" s="189">
        <f>DM85+DN85+DO85</f>
        <v>0</v>
      </c>
      <c r="DM85" s="190">
        <v>0</v>
      </c>
      <c r="DN85" s="190">
        <v>0</v>
      </c>
      <c r="DO85" s="190">
        <v>0</v>
      </c>
      <c r="DP85" s="189">
        <f>DQ85+DR85+DS85</f>
        <v>3113.44</v>
      </c>
      <c r="DQ85" s="190">
        <v>3113.44</v>
      </c>
      <c r="DR85" s="190">
        <v>0</v>
      </c>
      <c r="DS85" s="190">
        <v>0</v>
      </c>
      <c r="DT85" s="189">
        <f>$AW85-$AX85-BC85</f>
        <v>0</v>
      </c>
      <c r="DU85" s="189">
        <f>BC85-AY85</f>
        <v>0</v>
      </c>
      <c r="DV85" s="190"/>
      <c r="DW85" s="190"/>
      <c r="DX85" s="191" t="s">
        <v>243</v>
      </c>
      <c r="DY85" s="190"/>
      <c r="DZ85" s="191" t="s">
        <v>243</v>
      </c>
      <c r="EA85" s="193" t="s">
        <v>25</v>
      </c>
      <c r="EB85" s="168">
        <v>0</v>
      </c>
      <c r="EC85" s="137" t="str">
        <f>AN85 &amp; EB85</f>
        <v>Прибыль направляемая на инвестиции0</v>
      </c>
      <c r="ED85" s="137" t="str">
        <f>AN85&amp;AO85</f>
        <v>Прибыль направляемая на инвестициинет</v>
      </c>
      <c r="EE85" s="138"/>
      <c r="EF85" s="138"/>
      <c r="EG85" s="182"/>
      <c r="EH85" s="182"/>
      <c r="EI85" s="182"/>
      <c r="EJ85" s="182"/>
      <c r="EV85" s="138"/>
    </row>
    <row r="86" spans="3:152" ht="11.25" customHeight="1" x14ac:dyDescent="0.25">
      <c r="C86" s="158"/>
      <c r="D86" s="159">
        <v>12</v>
      </c>
      <c r="E86" s="160" t="s">
        <v>264</v>
      </c>
      <c r="F86" s="160"/>
      <c r="G86" s="160" t="s">
        <v>229</v>
      </c>
      <c r="H86" s="160" t="s">
        <v>265</v>
      </c>
      <c r="I86" s="160" t="s">
        <v>231</v>
      </c>
      <c r="J86" s="160" t="s">
        <v>231</v>
      </c>
      <c r="K86" s="159" t="s">
        <v>232</v>
      </c>
      <c r="L86" s="161"/>
      <c r="M86" s="161"/>
      <c r="N86" s="159">
        <v>5</v>
      </c>
      <c r="O86" s="159">
        <v>2024</v>
      </c>
      <c r="P86" s="162" t="s">
        <v>233</v>
      </c>
      <c r="Q86" s="162" t="s">
        <v>234</v>
      </c>
      <c r="R86" s="163">
        <v>0</v>
      </c>
      <c r="S86" s="164">
        <v>0</v>
      </c>
      <c r="T86" s="165" t="s">
        <v>25</v>
      </c>
      <c r="U86" s="166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7"/>
      <c r="BQ86" s="167"/>
      <c r="BR86" s="167"/>
      <c r="BS86" s="167"/>
      <c r="BT86" s="167"/>
      <c r="BU86" s="167"/>
      <c r="BV86" s="167"/>
      <c r="BW86" s="167"/>
      <c r="BX86" s="167"/>
      <c r="BY86" s="167"/>
      <c r="BZ86" s="167"/>
      <c r="CA86" s="167"/>
      <c r="CB86" s="167"/>
      <c r="CC86" s="167"/>
      <c r="CD86" s="167"/>
      <c r="CE86" s="167"/>
      <c r="CF86" s="167"/>
      <c r="CG86" s="167"/>
      <c r="CH86" s="167"/>
      <c r="CI86" s="167"/>
      <c r="CJ86" s="167"/>
      <c r="CK86" s="167"/>
      <c r="CL86" s="167"/>
      <c r="CM86" s="167"/>
      <c r="CN86" s="167"/>
      <c r="CO86" s="167"/>
      <c r="CP86" s="167"/>
      <c r="CQ86" s="167"/>
      <c r="CR86" s="167"/>
      <c r="CS86" s="167"/>
      <c r="CT86" s="167"/>
      <c r="CU86" s="167"/>
      <c r="CV86" s="167"/>
      <c r="CW86" s="167"/>
      <c r="CX86" s="167"/>
      <c r="CY86" s="167"/>
      <c r="CZ86" s="167"/>
      <c r="DA86" s="167"/>
      <c r="DB86" s="167"/>
      <c r="DC86" s="167"/>
      <c r="DD86" s="167"/>
      <c r="DE86" s="167"/>
      <c r="DF86" s="167"/>
      <c r="DG86" s="167"/>
      <c r="DH86" s="167"/>
      <c r="DI86" s="167"/>
      <c r="DJ86" s="167"/>
      <c r="DK86" s="167"/>
      <c r="DL86" s="167"/>
      <c r="DM86" s="167"/>
      <c r="DN86" s="167"/>
      <c r="DO86" s="167"/>
      <c r="DP86" s="167"/>
      <c r="DQ86" s="167"/>
      <c r="DR86" s="167"/>
      <c r="DS86" s="167"/>
      <c r="DT86" s="167"/>
      <c r="DU86" s="167"/>
      <c r="DV86" s="167"/>
      <c r="DW86" s="167"/>
      <c r="DX86" s="167"/>
      <c r="DY86" s="167"/>
      <c r="DZ86" s="167"/>
      <c r="EA86" s="167"/>
      <c r="EB86" s="168"/>
      <c r="EC86" s="138"/>
      <c r="ED86" s="138"/>
      <c r="EE86" s="138"/>
      <c r="EF86" s="138"/>
      <c r="EG86" s="138"/>
      <c r="EH86" s="138"/>
      <c r="EI86" s="138"/>
    </row>
    <row r="87" spans="3:152" ht="11.25" customHeight="1" x14ac:dyDescent="0.25">
      <c r="C87" s="158"/>
      <c r="D87" s="169"/>
      <c r="E87" s="170"/>
      <c r="F87" s="170"/>
      <c r="G87" s="170"/>
      <c r="H87" s="170"/>
      <c r="I87" s="170"/>
      <c r="J87" s="170"/>
      <c r="K87" s="169"/>
      <c r="L87" s="171"/>
      <c r="M87" s="171"/>
      <c r="N87" s="169"/>
      <c r="O87" s="169"/>
      <c r="P87" s="172"/>
      <c r="Q87" s="172"/>
      <c r="R87" s="173"/>
      <c r="S87" s="174"/>
      <c r="T87" s="175"/>
      <c r="U87" s="176"/>
      <c r="V87" s="177">
        <v>1</v>
      </c>
      <c r="W87" s="178" t="s">
        <v>235</v>
      </c>
      <c r="X87" s="178" t="s">
        <v>256</v>
      </c>
      <c r="Y87" s="178" t="s">
        <v>237</v>
      </c>
      <c r="Z87" s="178" t="s">
        <v>231</v>
      </c>
      <c r="AA87" s="178" t="s">
        <v>231</v>
      </c>
      <c r="AB87" s="178" t="s">
        <v>232</v>
      </c>
      <c r="AC87" s="178" t="s">
        <v>238</v>
      </c>
      <c r="AD87" s="178" t="s">
        <v>239</v>
      </c>
      <c r="AE87" s="178" t="s">
        <v>257</v>
      </c>
      <c r="AF87" s="178" t="s">
        <v>258</v>
      </c>
      <c r="AG87" s="178" t="s">
        <v>231</v>
      </c>
      <c r="AH87" s="178" t="s">
        <v>231</v>
      </c>
      <c r="AI87" s="178" t="s">
        <v>232</v>
      </c>
      <c r="AJ87" s="178" t="s">
        <v>238</v>
      </c>
      <c r="AK87" s="178" t="s">
        <v>239</v>
      </c>
      <c r="AL87" s="179"/>
      <c r="AM87" s="180"/>
      <c r="AN87" s="181"/>
      <c r="AO87" s="181"/>
      <c r="AP87" s="181"/>
      <c r="AQ87" s="181"/>
      <c r="AR87" s="181"/>
      <c r="AS87" s="181"/>
      <c r="AT87" s="181"/>
      <c r="AU87" s="181"/>
      <c r="AV87" s="181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  <c r="BR87" s="77"/>
      <c r="BS87" s="77"/>
      <c r="BT87" s="77"/>
      <c r="BU87" s="77"/>
      <c r="BV87" s="77"/>
      <c r="BW87" s="77"/>
      <c r="BX87" s="77"/>
      <c r="BY87" s="77"/>
      <c r="BZ87" s="77"/>
      <c r="CA87" s="77"/>
      <c r="CB87" s="77"/>
      <c r="CC87" s="77"/>
      <c r="CD87" s="77"/>
      <c r="CE87" s="77"/>
      <c r="CF87" s="77"/>
      <c r="CG87" s="77"/>
      <c r="CH87" s="77"/>
      <c r="CI87" s="77"/>
      <c r="CJ87" s="77"/>
      <c r="CK87" s="77"/>
      <c r="CL87" s="77"/>
      <c r="CM87" s="77"/>
      <c r="CN87" s="77"/>
      <c r="CO87" s="77"/>
      <c r="CP87" s="77"/>
      <c r="CQ87" s="77"/>
      <c r="CR87" s="77"/>
      <c r="CS87" s="77"/>
      <c r="CT87" s="77"/>
      <c r="CU87" s="77"/>
      <c r="CV87" s="77"/>
      <c r="CW87" s="77"/>
      <c r="CX87" s="77"/>
      <c r="CY87" s="77"/>
      <c r="CZ87" s="77"/>
      <c r="DA87" s="77"/>
      <c r="DB87" s="77"/>
      <c r="DC87" s="77"/>
      <c r="DD87" s="77"/>
      <c r="DE87" s="77"/>
      <c r="DF87" s="77"/>
      <c r="DG87" s="77"/>
      <c r="DH87" s="77"/>
      <c r="DI87" s="77"/>
      <c r="DJ87" s="77"/>
      <c r="DK87" s="77"/>
      <c r="DL87" s="77"/>
      <c r="DM87" s="77"/>
      <c r="DN87" s="77"/>
      <c r="DO87" s="77"/>
      <c r="DP87" s="77"/>
      <c r="DQ87" s="77"/>
      <c r="DR87" s="77"/>
      <c r="DS87" s="77"/>
      <c r="DT87" s="77"/>
      <c r="DU87" s="77"/>
      <c r="DV87" s="77"/>
      <c r="DW87" s="77"/>
      <c r="DX87" s="77"/>
      <c r="DY87" s="77"/>
      <c r="DZ87" s="77"/>
      <c r="EA87" s="77"/>
      <c r="EB87" s="168"/>
      <c r="EC87" s="182"/>
      <c r="ED87" s="182"/>
      <c r="EE87" s="182"/>
      <c r="EF87" s="138"/>
      <c r="EG87" s="182"/>
      <c r="EH87" s="182"/>
      <c r="EI87" s="182"/>
      <c r="EJ87" s="182"/>
      <c r="EK87" s="182"/>
    </row>
    <row r="88" spans="3:152" ht="15" customHeight="1" thickBot="1" x14ac:dyDescent="0.3">
      <c r="C88" s="158"/>
      <c r="D88" s="169"/>
      <c r="E88" s="170"/>
      <c r="F88" s="170"/>
      <c r="G88" s="170"/>
      <c r="H88" s="170"/>
      <c r="I88" s="170"/>
      <c r="J88" s="170"/>
      <c r="K88" s="169"/>
      <c r="L88" s="171"/>
      <c r="M88" s="171"/>
      <c r="N88" s="169"/>
      <c r="O88" s="169"/>
      <c r="P88" s="172"/>
      <c r="Q88" s="172"/>
      <c r="R88" s="173"/>
      <c r="S88" s="174"/>
      <c r="T88" s="175"/>
      <c r="U88" s="183"/>
      <c r="V88" s="184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L88" s="186"/>
      <c r="AM88" s="128" t="s">
        <v>242</v>
      </c>
      <c r="AN88" s="187" t="s">
        <v>189</v>
      </c>
      <c r="AO88" s="188" t="s">
        <v>22</v>
      </c>
      <c r="AP88" s="188"/>
      <c r="AQ88" s="188"/>
      <c r="AR88" s="188"/>
      <c r="AS88" s="188"/>
      <c r="AT88" s="188"/>
      <c r="AU88" s="188"/>
      <c r="AV88" s="188"/>
      <c r="AW88" s="189">
        <v>18226.5</v>
      </c>
      <c r="AX88" s="189">
        <v>0</v>
      </c>
      <c r="AY88" s="189">
        <v>0</v>
      </c>
      <c r="AZ88" s="189">
        <f>BE88</f>
        <v>0</v>
      </c>
      <c r="BA88" s="189">
        <f>BV88</f>
        <v>0</v>
      </c>
      <c r="BB88" s="189">
        <f>CM88</f>
        <v>0</v>
      </c>
      <c r="BC88" s="189">
        <f>DD88</f>
        <v>0</v>
      </c>
      <c r="BD88" s="189">
        <f>AW88-AX88-BC88</f>
        <v>18226.5</v>
      </c>
      <c r="BE88" s="189">
        <f>BQ88</f>
        <v>0</v>
      </c>
      <c r="BF88" s="189">
        <f>BR88</f>
        <v>0</v>
      </c>
      <c r="BG88" s="189">
        <f>BS88</f>
        <v>0</v>
      </c>
      <c r="BH88" s="189">
        <f>BT88</f>
        <v>0</v>
      </c>
      <c r="BI88" s="189">
        <f>BJ88+BK88+BL88</f>
        <v>0</v>
      </c>
      <c r="BJ88" s="190">
        <v>0</v>
      </c>
      <c r="BK88" s="190">
        <v>0</v>
      </c>
      <c r="BL88" s="190">
        <v>0</v>
      </c>
      <c r="BM88" s="189">
        <f>BN88+BO88+BP88</f>
        <v>0</v>
      </c>
      <c r="BN88" s="190">
        <v>0</v>
      </c>
      <c r="BO88" s="190">
        <v>0</v>
      </c>
      <c r="BP88" s="190">
        <v>0</v>
      </c>
      <c r="BQ88" s="189">
        <f>BR88+BS88+BT88</f>
        <v>0</v>
      </c>
      <c r="BR88" s="190">
        <v>0</v>
      </c>
      <c r="BS88" s="190">
        <v>0</v>
      </c>
      <c r="BT88" s="190">
        <v>0</v>
      </c>
      <c r="BU88" s="189">
        <f>$AW88-$AX88-AZ88</f>
        <v>18226.5</v>
      </c>
      <c r="BV88" s="189">
        <f>CH88</f>
        <v>0</v>
      </c>
      <c r="BW88" s="189">
        <f>CI88</f>
        <v>0</v>
      </c>
      <c r="BX88" s="189">
        <f>CJ88</f>
        <v>0</v>
      </c>
      <c r="BY88" s="189">
        <f>CK88</f>
        <v>0</v>
      </c>
      <c r="BZ88" s="189">
        <f>CA88+CB88+CC88</f>
        <v>0</v>
      </c>
      <c r="CA88" s="190">
        <v>0</v>
      </c>
      <c r="CB88" s="190">
        <v>0</v>
      </c>
      <c r="CC88" s="190">
        <v>0</v>
      </c>
      <c r="CD88" s="189">
        <f>CE88+CF88+CG88</f>
        <v>0</v>
      </c>
      <c r="CE88" s="190">
        <v>0</v>
      </c>
      <c r="CF88" s="190">
        <v>0</v>
      </c>
      <c r="CG88" s="190">
        <v>0</v>
      </c>
      <c r="CH88" s="189">
        <f>CI88+CJ88+CK88</f>
        <v>0</v>
      </c>
      <c r="CI88" s="190">
        <v>0</v>
      </c>
      <c r="CJ88" s="190">
        <v>0</v>
      </c>
      <c r="CK88" s="190">
        <v>0</v>
      </c>
      <c r="CL88" s="189">
        <f>$AW88-$AX88-BA88</f>
        <v>18226.5</v>
      </c>
      <c r="CM88" s="189">
        <f>CY88</f>
        <v>0</v>
      </c>
      <c r="CN88" s="189">
        <f>CZ88</f>
        <v>0</v>
      </c>
      <c r="CO88" s="189">
        <f>DA88</f>
        <v>0</v>
      </c>
      <c r="CP88" s="189">
        <f>DB88</f>
        <v>0</v>
      </c>
      <c r="CQ88" s="189">
        <f>CR88+CS88+CT88</f>
        <v>0</v>
      </c>
      <c r="CR88" s="190">
        <v>0</v>
      </c>
      <c r="CS88" s="190">
        <v>0</v>
      </c>
      <c r="CT88" s="190">
        <v>0</v>
      </c>
      <c r="CU88" s="189">
        <f>CV88+CW88+CX88</f>
        <v>0</v>
      </c>
      <c r="CV88" s="190">
        <v>0</v>
      </c>
      <c r="CW88" s="190">
        <v>0</v>
      </c>
      <c r="CX88" s="190">
        <v>0</v>
      </c>
      <c r="CY88" s="189">
        <f>CZ88+DA88+DB88</f>
        <v>0</v>
      </c>
      <c r="CZ88" s="190">
        <v>0</v>
      </c>
      <c r="DA88" s="190">
        <v>0</v>
      </c>
      <c r="DB88" s="190">
        <v>0</v>
      </c>
      <c r="DC88" s="189">
        <f>$AW88-$AX88-BB88</f>
        <v>18226.5</v>
      </c>
      <c r="DD88" s="189">
        <f>DP88</f>
        <v>0</v>
      </c>
      <c r="DE88" s="189">
        <f>DQ88</f>
        <v>0</v>
      </c>
      <c r="DF88" s="189">
        <f>DR88</f>
        <v>0</v>
      </c>
      <c r="DG88" s="189">
        <f>DS88</f>
        <v>0</v>
      </c>
      <c r="DH88" s="189">
        <f>DI88+DJ88+DK88</f>
        <v>0</v>
      </c>
      <c r="DI88" s="190">
        <v>0</v>
      </c>
      <c r="DJ88" s="190">
        <v>0</v>
      </c>
      <c r="DK88" s="190">
        <v>0</v>
      </c>
      <c r="DL88" s="189">
        <f>DM88+DN88+DO88</f>
        <v>0</v>
      </c>
      <c r="DM88" s="190">
        <v>0</v>
      </c>
      <c r="DN88" s="190">
        <v>0</v>
      </c>
      <c r="DO88" s="190">
        <v>0</v>
      </c>
      <c r="DP88" s="189">
        <f>DQ88+DR88+DS88</f>
        <v>0</v>
      </c>
      <c r="DQ88" s="190">
        <v>0</v>
      </c>
      <c r="DR88" s="190">
        <v>0</v>
      </c>
      <c r="DS88" s="190">
        <v>0</v>
      </c>
      <c r="DT88" s="189">
        <f>$AW88-$AX88-BC88</f>
        <v>18226.5</v>
      </c>
      <c r="DU88" s="189">
        <f>BC88-AY88</f>
        <v>0</v>
      </c>
      <c r="DV88" s="190"/>
      <c r="DW88" s="190"/>
      <c r="DX88" s="192"/>
      <c r="DY88" s="190"/>
      <c r="DZ88" s="192"/>
      <c r="EA88" s="193" t="s">
        <v>25</v>
      </c>
      <c r="EB88" s="168">
        <v>0</v>
      </c>
      <c r="EC88" s="137" t="str">
        <f>AN88 &amp; EB88</f>
        <v>Прибыль направляемая на инвестиции0</v>
      </c>
      <c r="ED88" s="137" t="str">
        <f>AN88&amp;AO88</f>
        <v>Прибыль направляемая на инвестициинет</v>
      </c>
      <c r="EE88" s="138"/>
      <c r="EF88" s="138"/>
      <c r="EG88" s="182"/>
      <c r="EH88" s="182"/>
      <c r="EI88" s="182"/>
      <c r="EJ88" s="182"/>
      <c r="EV88" s="138"/>
    </row>
    <row r="89" spans="3:152" ht="11.25" customHeight="1" x14ac:dyDescent="0.25">
      <c r="C89" s="158"/>
      <c r="D89" s="159">
        <v>13</v>
      </c>
      <c r="E89" s="160" t="s">
        <v>264</v>
      </c>
      <c r="F89" s="160"/>
      <c r="G89" s="160" t="s">
        <v>229</v>
      </c>
      <c r="H89" s="160" t="s">
        <v>266</v>
      </c>
      <c r="I89" s="160" t="s">
        <v>231</v>
      </c>
      <c r="J89" s="160" t="s">
        <v>231</v>
      </c>
      <c r="K89" s="159" t="s">
        <v>232</v>
      </c>
      <c r="L89" s="161"/>
      <c r="M89" s="161"/>
      <c r="N89" s="159">
        <v>5</v>
      </c>
      <c r="O89" s="159">
        <v>2025</v>
      </c>
      <c r="P89" s="162" t="s">
        <v>233</v>
      </c>
      <c r="Q89" s="162" t="s">
        <v>234</v>
      </c>
      <c r="R89" s="163">
        <v>0</v>
      </c>
      <c r="S89" s="164">
        <v>0</v>
      </c>
      <c r="T89" s="165" t="s">
        <v>25</v>
      </c>
      <c r="U89" s="166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7"/>
      <c r="BQ89" s="167"/>
      <c r="BR89" s="167"/>
      <c r="BS89" s="167"/>
      <c r="BT89" s="167"/>
      <c r="BU89" s="167"/>
      <c r="BV89" s="167"/>
      <c r="BW89" s="167"/>
      <c r="BX89" s="167"/>
      <c r="BY89" s="167"/>
      <c r="BZ89" s="167"/>
      <c r="CA89" s="167"/>
      <c r="CB89" s="167"/>
      <c r="CC89" s="167"/>
      <c r="CD89" s="167"/>
      <c r="CE89" s="167"/>
      <c r="CF89" s="167"/>
      <c r="CG89" s="167"/>
      <c r="CH89" s="167"/>
      <c r="CI89" s="167"/>
      <c r="CJ89" s="167"/>
      <c r="CK89" s="167"/>
      <c r="CL89" s="167"/>
      <c r="CM89" s="167"/>
      <c r="CN89" s="167"/>
      <c r="CO89" s="167"/>
      <c r="CP89" s="167"/>
      <c r="CQ89" s="167"/>
      <c r="CR89" s="167"/>
      <c r="CS89" s="167"/>
      <c r="CT89" s="167"/>
      <c r="CU89" s="167"/>
      <c r="CV89" s="167"/>
      <c r="CW89" s="167"/>
      <c r="CX89" s="167"/>
      <c r="CY89" s="167"/>
      <c r="CZ89" s="167"/>
      <c r="DA89" s="167"/>
      <c r="DB89" s="167"/>
      <c r="DC89" s="167"/>
      <c r="DD89" s="167"/>
      <c r="DE89" s="167"/>
      <c r="DF89" s="167"/>
      <c r="DG89" s="167"/>
      <c r="DH89" s="167"/>
      <c r="DI89" s="167"/>
      <c r="DJ89" s="167"/>
      <c r="DK89" s="167"/>
      <c r="DL89" s="167"/>
      <c r="DM89" s="167"/>
      <c r="DN89" s="167"/>
      <c r="DO89" s="167"/>
      <c r="DP89" s="167"/>
      <c r="DQ89" s="167"/>
      <c r="DR89" s="167"/>
      <c r="DS89" s="167"/>
      <c r="DT89" s="167"/>
      <c r="DU89" s="167"/>
      <c r="DV89" s="167"/>
      <c r="DW89" s="167"/>
      <c r="DX89" s="167"/>
      <c r="DY89" s="167"/>
      <c r="DZ89" s="167"/>
      <c r="EA89" s="167"/>
      <c r="EB89" s="168"/>
      <c r="EC89" s="138"/>
      <c r="ED89" s="138"/>
      <c r="EE89" s="138"/>
      <c r="EF89" s="138"/>
      <c r="EG89" s="138"/>
      <c r="EH89" s="138"/>
      <c r="EI89" s="138"/>
    </row>
    <row r="90" spans="3:152" ht="11.25" customHeight="1" x14ac:dyDescent="0.25">
      <c r="C90" s="158"/>
      <c r="D90" s="169"/>
      <c r="E90" s="170"/>
      <c r="F90" s="170"/>
      <c r="G90" s="170"/>
      <c r="H90" s="170"/>
      <c r="I90" s="170"/>
      <c r="J90" s="170"/>
      <c r="K90" s="169"/>
      <c r="L90" s="171"/>
      <c r="M90" s="171"/>
      <c r="N90" s="169"/>
      <c r="O90" s="169"/>
      <c r="P90" s="172"/>
      <c r="Q90" s="172"/>
      <c r="R90" s="173"/>
      <c r="S90" s="174"/>
      <c r="T90" s="175"/>
      <c r="U90" s="176"/>
      <c r="V90" s="177">
        <v>1</v>
      </c>
      <c r="W90" s="178" t="s">
        <v>235</v>
      </c>
      <c r="X90" s="178" t="s">
        <v>256</v>
      </c>
      <c r="Y90" s="178" t="s">
        <v>237</v>
      </c>
      <c r="Z90" s="178" t="s">
        <v>231</v>
      </c>
      <c r="AA90" s="178" t="s">
        <v>231</v>
      </c>
      <c r="AB90" s="178" t="s">
        <v>232</v>
      </c>
      <c r="AC90" s="178" t="s">
        <v>238</v>
      </c>
      <c r="AD90" s="178" t="s">
        <v>239</v>
      </c>
      <c r="AE90" s="178" t="s">
        <v>257</v>
      </c>
      <c r="AF90" s="178" t="s">
        <v>258</v>
      </c>
      <c r="AG90" s="178" t="s">
        <v>231</v>
      </c>
      <c r="AH90" s="178" t="s">
        <v>231</v>
      </c>
      <c r="AI90" s="178" t="s">
        <v>232</v>
      </c>
      <c r="AJ90" s="178" t="s">
        <v>238</v>
      </c>
      <c r="AK90" s="178" t="s">
        <v>239</v>
      </c>
      <c r="AL90" s="179"/>
      <c r="AM90" s="180"/>
      <c r="AN90" s="181"/>
      <c r="AO90" s="181"/>
      <c r="AP90" s="181"/>
      <c r="AQ90" s="181"/>
      <c r="AR90" s="181"/>
      <c r="AS90" s="181"/>
      <c r="AT90" s="181"/>
      <c r="AU90" s="181"/>
      <c r="AV90" s="181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7"/>
      <c r="BR90" s="77"/>
      <c r="BS90" s="77"/>
      <c r="BT90" s="77"/>
      <c r="BU90" s="77"/>
      <c r="BV90" s="77"/>
      <c r="BW90" s="77"/>
      <c r="BX90" s="77"/>
      <c r="BY90" s="77"/>
      <c r="BZ90" s="77"/>
      <c r="CA90" s="77"/>
      <c r="CB90" s="77"/>
      <c r="CC90" s="77"/>
      <c r="CD90" s="77"/>
      <c r="CE90" s="77"/>
      <c r="CF90" s="77"/>
      <c r="CG90" s="77"/>
      <c r="CH90" s="77"/>
      <c r="CI90" s="77"/>
      <c r="CJ90" s="77"/>
      <c r="CK90" s="77"/>
      <c r="CL90" s="77"/>
      <c r="CM90" s="77"/>
      <c r="CN90" s="77"/>
      <c r="CO90" s="77"/>
      <c r="CP90" s="77"/>
      <c r="CQ90" s="77"/>
      <c r="CR90" s="77"/>
      <c r="CS90" s="77"/>
      <c r="CT90" s="77"/>
      <c r="CU90" s="77"/>
      <c r="CV90" s="77"/>
      <c r="CW90" s="77"/>
      <c r="CX90" s="77"/>
      <c r="CY90" s="77"/>
      <c r="CZ90" s="77"/>
      <c r="DA90" s="77"/>
      <c r="DB90" s="77"/>
      <c r="DC90" s="77"/>
      <c r="DD90" s="77"/>
      <c r="DE90" s="77"/>
      <c r="DF90" s="77"/>
      <c r="DG90" s="77"/>
      <c r="DH90" s="77"/>
      <c r="DI90" s="77"/>
      <c r="DJ90" s="77"/>
      <c r="DK90" s="77"/>
      <c r="DL90" s="77"/>
      <c r="DM90" s="77"/>
      <c r="DN90" s="77"/>
      <c r="DO90" s="77"/>
      <c r="DP90" s="77"/>
      <c r="DQ90" s="77"/>
      <c r="DR90" s="77"/>
      <c r="DS90" s="77"/>
      <c r="DT90" s="77"/>
      <c r="DU90" s="77"/>
      <c r="DV90" s="77"/>
      <c r="DW90" s="77"/>
      <c r="DX90" s="77"/>
      <c r="DY90" s="77"/>
      <c r="DZ90" s="77"/>
      <c r="EA90" s="77"/>
      <c r="EB90" s="168"/>
      <c r="EC90" s="182"/>
      <c r="ED90" s="182"/>
      <c r="EE90" s="182"/>
      <c r="EF90" s="138"/>
      <c r="EG90" s="182"/>
      <c r="EH90" s="182"/>
      <c r="EI90" s="182"/>
      <c r="EJ90" s="182"/>
      <c r="EK90" s="182"/>
    </row>
    <row r="91" spans="3:152" ht="15" customHeight="1" x14ac:dyDescent="0.25">
      <c r="C91" s="158"/>
      <c r="D91" s="169"/>
      <c r="E91" s="170"/>
      <c r="F91" s="170"/>
      <c r="G91" s="170"/>
      <c r="H91" s="170"/>
      <c r="I91" s="170"/>
      <c r="J91" s="170"/>
      <c r="K91" s="169"/>
      <c r="L91" s="171"/>
      <c r="M91" s="171"/>
      <c r="N91" s="169"/>
      <c r="O91" s="169"/>
      <c r="P91" s="172"/>
      <c r="Q91" s="172"/>
      <c r="R91" s="173"/>
      <c r="S91" s="174"/>
      <c r="T91" s="175"/>
      <c r="U91" s="183"/>
      <c r="V91" s="184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6"/>
      <c r="AM91" s="128" t="s">
        <v>242</v>
      </c>
      <c r="AN91" s="187" t="s">
        <v>191</v>
      </c>
      <c r="AO91" s="188" t="s">
        <v>22</v>
      </c>
      <c r="AP91" s="188"/>
      <c r="AQ91" s="188"/>
      <c r="AR91" s="188"/>
      <c r="AS91" s="188"/>
      <c r="AT91" s="188"/>
      <c r="AU91" s="188"/>
      <c r="AV91" s="188"/>
      <c r="AW91" s="189">
        <v>1220.4000000000001</v>
      </c>
      <c r="AX91" s="189">
        <v>0</v>
      </c>
      <c r="AY91" s="189">
        <v>0</v>
      </c>
      <c r="AZ91" s="189">
        <f>BE91</f>
        <v>0</v>
      </c>
      <c r="BA91" s="189">
        <f>BV91</f>
        <v>0</v>
      </c>
      <c r="BB91" s="189">
        <f>CM91</f>
        <v>0</v>
      </c>
      <c r="BC91" s="189">
        <f>DD91</f>
        <v>0</v>
      </c>
      <c r="BD91" s="189">
        <f>AW91-AX91-BC91</f>
        <v>1220.4000000000001</v>
      </c>
      <c r="BE91" s="189">
        <f t="shared" ref="BE91:BH92" si="72">BQ91</f>
        <v>0</v>
      </c>
      <c r="BF91" s="189">
        <f t="shared" si="72"/>
        <v>0</v>
      </c>
      <c r="BG91" s="189">
        <f t="shared" si="72"/>
        <v>0</v>
      </c>
      <c r="BH91" s="189">
        <f t="shared" si="72"/>
        <v>0</v>
      </c>
      <c r="BI91" s="189">
        <f>BJ91+BK91+BL91</f>
        <v>0</v>
      </c>
      <c r="BJ91" s="190">
        <v>0</v>
      </c>
      <c r="BK91" s="190">
        <v>0</v>
      </c>
      <c r="BL91" s="190">
        <v>0</v>
      </c>
      <c r="BM91" s="189">
        <f>BN91+BO91+BP91</f>
        <v>0</v>
      </c>
      <c r="BN91" s="190">
        <v>0</v>
      </c>
      <c r="BO91" s="190">
        <v>0</v>
      </c>
      <c r="BP91" s="190">
        <v>0</v>
      </c>
      <c r="BQ91" s="189">
        <f>BR91+BS91+BT91</f>
        <v>0</v>
      </c>
      <c r="BR91" s="190">
        <v>0</v>
      </c>
      <c r="BS91" s="190">
        <v>0</v>
      </c>
      <c r="BT91" s="190">
        <v>0</v>
      </c>
      <c r="BU91" s="189">
        <f>$AW91-$AX91-AZ91</f>
        <v>1220.4000000000001</v>
      </c>
      <c r="BV91" s="189">
        <f t="shared" ref="BV91:BY92" si="73">CH91</f>
        <v>0</v>
      </c>
      <c r="BW91" s="189">
        <f t="shared" si="73"/>
        <v>0</v>
      </c>
      <c r="BX91" s="189">
        <f t="shared" si="73"/>
        <v>0</v>
      </c>
      <c r="BY91" s="189">
        <f t="shared" si="73"/>
        <v>0</v>
      </c>
      <c r="BZ91" s="189">
        <f>CA91+CB91+CC91</f>
        <v>0</v>
      </c>
      <c r="CA91" s="190">
        <v>0</v>
      </c>
      <c r="CB91" s="190">
        <v>0</v>
      </c>
      <c r="CC91" s="190">
        <v>0</v>
      </c>
      <c r="CD91" s="189">
        <f>CE91+CF91+CG91</f>
        <v>0</v>
      </c>
      <c r="CE91" s="190">
        <v>0</v>
      </c>
      <c r="CF91" s="190">
        <v>0</v>
      </c>
      <c r="CG91" s="190">
        <v>0</v>
      </c>
      <c r="CH91" s="189">
        <f>CI91+CJ91+CK91</f>
        <v>0</v>
      </c>
      <c r="CI91" s="190">
        <v>0</v>
      </c>
      <c r="CJ91" s="190">
        <v>0</v>
      </c>
      <c r="CK91" s="190">
        <v>0</v>
      </c>
      <c r="CL91" s="189">
        <f>$AW91-$AX91-BA91</f>
        <v>1220.4000000000001</v>
      </c>
      <c r="CM91" s="189">
        <f t="shared" ref="CM91:CP92" si="74">CY91</f>
        <v>0</v>
      </c>
      <c r="CN91" s="189">
        <f t="shared" si="74"/>
        <v>0</v>
      </c>
      <c r="CO91" s="189">
        <f t="shared" si="74"/>
        <v>0</v>
      </c>
      <c r="CP91" s="189">
        <f t="shared" si="74"/>
        <v>0</v>
      </c>
      <c r="CQ91" s="189">
        <f>CR91+CS91+CT91</f>
        <v>0</v>
      </c>
      <c r="CR91" s="190">
        <v>0</v>
      </c>
      <c r="CS91" s="190">
        <v>0</v>
      </c>
      <c r="CT91" s="190">
        <v>0</v>
      </c>
      <c r="CU91" s="189">
        <f>CV91+CW91+CX91</f>
        <v>0</v>
      </c>
      <c r="CV91" s="190">
        <v>0</v>
      </c>
      <c r="CW91" s="190">
        <v>0</v>
      </c>
      <c r="CX91" s="190">
        <v>0</v>
      </c>
      <c r="CY91" s="189">
        <f>CZ91+DA91+DB91</f>
        <v>0</v>
      </c>
      <c r="CZ91" s="190">
        <v>0</v>
      </c>
      <c r="DA91" s="190">
        <v>0</v>
      </c>
      <c r="DB91" s="190">
        <v>0</v>
      </c>
      <c r="DC91" s="189">
        <f>$AW91-$AX91-BB91</f>
        <v>1220.4000000000001</v>
      </c>
      <c r="DD91" s="189">
        <f t="shared" ref="DD91:DG92" si="75">DP91</f>
        <v>0</v>
      </c>
      <c r="DE91" s="189">
        <f t="shared" si="75"/>
        <v>0</v>
      </c>
      <c r="DF91" s="189">
        <f t="shared" si="75"/>
        <v>0</v>
      </c>
      <c r="DG91" s="189">
        <f t="shared" si="75"/>
        <v>0</v>
      </c>
      <c r="DH91" s="189">
        <f>DI91+DJ91+DK91</f>
        <v>0</v>
      </c>
      <c r="DI91" s="190">
        <v>0</v>
      </c>
      <c r="DJ91" s="190">
        <v>0</v>
      </c>
      <c r="DK91" s="190">
        <v>0</v>
      </c>
      <c r="DL91" s="189">
        <f>DM91+DN91+DO91</f>
        <v>0</v>
      </c>
      <c r="DM91" s="190">
        <v>0</v>
      </c>
      <c r="DN91" s="190">
        <v>0</v>
      </c>
      <c r="DO91" s="190">
        <v>0</v>
      </c>
      <c r="DP91" s="189">
        <f>DQ91+DR91+DS91</f>
        <v>0</v>
      </c>
      <c r="DQ91" s="190">
        <v>0</v>
      </c>
      <c r="DR91" s="190">
        <v>0</v>
      </c>
      <c r="DS91" s="190">
        <v>0</v>
      </c>
      <c r="DT91" s="189">
        <f>$AW91-$AX91-BC91</f>
        <v>1220.4000000000001</v>
      </c>
      <c r="DU91" s="189">
        <f>BC91-AY91</f>
        <v>0</v>
      </c>
      <c r="DV91" s="190"/>
      <c r="DW91" s="190"/>
      <c r="DX91" s="192"/>
      <c r="DY91" s="190"/>
      <c r="DZ91" s="192"/>
      <c r="EA91" s="193" t="s">
        <v>25</v>
      </c>
      <c r="EB91" s="168">
        <v>0</v>
      </c>
      <c r="EC91" s="137" t="str">
        <f>AN91 &amp; EB91</f>
        <v>Амортизационные отчисления0</v>
      </c>
      <c r="ED91" s="137" t="str">
        <f>AN91&amp;AO91</f>
        <v>Амортизационные отчислениянет</v>
      </c>
      <c r="EE91" s="138"/>
      <c r="EF91" s="138"/>
      <c r="EG91" s="182"/>
      <c r="EH91" s="182"/>
      <c r="EI91" s="182"/>
      <c r="EJ91" s="182"/>
      <c r="EV91" s="138"/>
    </row>
    <row r="92" spans="3:152" ht="15" customHeight="1" thickBot="1" x14ac:dyDescent="0.3">
      <c r="C92" s="158"/>
      <c r="D92" s="169"/>
      <c r="E92" s="170"/>
      <c r="F92" s="170"/>
      <c r="G92" s="170"/>
      <c r="H92" s="170"/>
      <c r="I92" s="170"/>
      <c r="J92" s="170"/>
      <c r="K92" s="169"/>
      <c r="L92" s="171"/>
      <c r="M92" s="171"/>
      <c r="N92" s="169"/>
      <c r="O92" s="169"/>
      <c r="P92" s="172"/>
      <c r="Q92" s="172"/>
      <c r="R92" s="173"/>
      <c r="S92" s="174"/>
      <c r="T92" s="175"/>
      <c r="U92" s="183"/>
      <c r="V92" s="184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185"/>
      <c r="AJ92" s="185"/>
      <c r="AK92" s="185"/>
      <c r="AL92" s="186"/>
      <c r="AM92" s="128" t="s">
        <v>196</v>
      </c>
      <c r="AN92" s="187" t="s">
        <v>189</v>
      </c>
      <c r="AO92" s="188" t="s">
        <v>22</v>
      </c>
      <c r="AP92" s="188"/>
      <c r="AQ92" s="188"/>
      <c r="AR92" s="188"/>
      <c r="AS92" s="188"/>
      <c r="AT92" s="188"/>
      <c r="AU92" s="188"/>
      <c r="AV92" s="188"/>
      <c r="AW92" s="189">
        <v>2162.1999999999998</v>
      </c>
      <c r="AX92" s="189">
        <v>0</v>
      </c>
      <c r="AY92" s="189">
        <v>0</v>
      </c>
      <c r="AZ92" s="189">
        <f>BE92</f>
        <v>0</v>
      </c>
      <c r="BA92" s="189">
        <f>BV92</f>
        <v>0</v>
      </c>
      <c r="BB92" s="189">
        <f>CM92</f>
        <v>0</v>
      </c>
      <c r="BC92" s="189">
        <f>DD92</f>
        <v>0</v>
      </c>
      <c r="BD92" s="189">
        <f>AW92-AX92-BC92</f>
        <v>2162.1999999999998</v>
      </c>
      <c r="BE92" s="189">
        <f t="shared" si="72"/>
        <v>0</v>
      </c>
      <c r="BF92" s="189">
        <f t="shared" si="72"/>
        <v>0</v>
      </c>
      <c r="BG92" s="189">
        <f t="shared" si="72"/>
        <v>0</v>
      </c>
      <c r="BH92" s="189">
        <f t="shared" si="72"/>
        <v>0</v>
      </c>
      <c r="BI92" s="189">
        <f>BJ92+BK92+BL92</f>
        <v>0</v>
      </c>
      <c r="BJ92" s="190">
        <v>0</v>
      </c>
      <c r="BK92" s="190">
        <v>0</v>
      </c>
      <c r="BL92" s="190">
        <v>0</v>
      </c>
      <c r="BM92" s="189">
        <f>BN92+BO92+BP92</f>
        <v>0</v>
      </c>
      <c r="BN92" s="190">
        <v>0</v>
      </c>
      <c r="BO92" s="190">
        <v>0</v>
      </c>
      <c r="BP92" s="190">
        <v>0</v>
      </c>
      <c r="BQ92" s="189">
        <f>BR92+BS92+BT92</f>
        <v>0</v>
      </c>
      <c r="BR92" s="190">
        <v>0</v>
      </c>
      <c r="BS92" s="190">
        <v>0</v>
      </c>
      <c r="BT92" s="190">
        <v>0</v>
      </c>
      <c r="BU92" s="189">
        <f>$AW92-$AX92-AZ92</f>
        <v>2162.1999999999998</v>
      </c>
      <c r="BV92" s="189">
        <f t="shared" si="73"/>
        <v>0</v>
      </c>
      <c r="BW92" s="189">
        <f t="shared" si="73"/>
        <v>0</v>
      </c>
      <c r="BX92" s="189">
        <f t="shared" si="73"/>
        <v>0</v>
      </c>
      <c r="BY92" s="189">
        <f t="shared" si="73"/>
        <v>0</v>
      </c>
      <c r="BZ92" s="189">
        <f>CA92+CB92+CC92</f>
        <v>0</v>
      </c>
      <c r="CA92" s="190">
        <v>0</v>
      </c>
      <c r="CB92" s="190">
        <v>0</v>
      </c>
      <c r="CC92" s="190">
        <v>0</v>
      </c>
      <c r="CD92" s="189">
        <f>CE92+CF92+CG92</f>
        <v>0</v>
      </c>
      <c r="CE92" s="190">
        <v>0</v>
      </c>
      <c r="CF92" s="190">
        <v>0</v>
      </c>
      <c r="CG92" s="190">
        <v>0</v>
      </c>
      <c r="CH92" s="189">
        <f>CI92+CJ92+CK92</f>
        <v>0</v>
      </c>
      <c r="CI92" s="190">
        <v>0</v>
      </c>
      <c r="CJ92" s="190">
        <v>0</v>
      </c>
      <c r="CK92" s="190">
        <v>0</v>
      </c>
      <c r="CL92" s="189">
        <f>$AW92-$AX92-BA92</f>
        <v>2162.1999999999998</v>
      </c>
      <c r="CM92" s="189">
        <f t="shared" si="74"/>
        <v>0</v>
      </c>
      <c r="CN92" s="189">
        <f t="shared" si="74"/>
        <v>0</v>
      </c>
      <c r="CO92" s="189">
        <f t="shared" si="74"/>
        <v>0</v>
      </c>
      <c r="CP92" s="189">
        <f t="shared" si="74"/>
        <v>0</v>
      </c>
      <c r="CQ92" s="189">
        <f>CR92+CS92+CT92</f>
        <v>0</v>
      </c>
      <c r="CR92" s="190">
        <v>0</v>
      </c>
      <c r="CS92" s="190">
        <v>0</v>
      </c>
      <c r="CT92" s="190">
        <v>0</v>
      </c>
      <c r="CU92" s="189">
        <f>CV92+CW92+CX92</f>
        <v>0</v>
      </c>
      <c r="CV92" s="190">
        <v>0</v>
      </c>
      <c r="CW92" s="190">
        <v>0</v>
      </c>
      <c r="CX92" s="190">
        <v>0</v>
      </c>
      <c r="CY92" s="189">
        <f>CZ92+DA92+DB92</f>
        <v>0</v>
      </c>
      <c r="CZ92" s="190">
        <v>0</v>
      </c>
      <c r="DA92" s="190">
        <v>0</v>
      </c>
      <c r="DB92" s="190">
        <v>0</v>
      </c>
      <c r="DC92" s="189">
        <f>$AW92-$AX92-BB92</f>
        <v>2162.1999999999998</v>
      </c>
      <c r="DD92" s="189">
        <f t="shared" si="75"/>
        <v>0</v>
      </c>
      <c r="DE92" s="189">
        <f t="shared" si="75"/>
        <v>0</v>
      </c>
      <c r="DF92" s="189">
        <f t="shared" si="75"/>
        <v>0</v>
      </c>
      <c r="DG92" s="189">
        <f t="shared" si="75"/>
        <v>0</v>
      </c>
      <c r="DH92" s="189">
        <f>DI92+DJ92+DK92</f>
        <v>0</v>
      </c>
      <c r="DI92" s="190">
        <v>0</v>
      </c>
      <c r="DJ92" s="190">
        <v>0</v>
      </c>
      <c r="DK92" s="190">
        <v>0</v>
      </c>
      <c r="DL92" s="189">
        <f>DM92+DN92+DO92</f>
        <v>0</v>
      </c>
      <c r="DM92" s="190">
        <v>0</v>
      </c>
      <c r="DN92" s="190">
        <v>0</v>
      </c>
      <c r="DO92" s="190">
        <v>0</v>
      </c>
      <c r="DP92" s="189">
        <f>DQ92+DR92+DS92</f>
        <v>0</v>
      </c>
      <c r="DQ92" s="190">
        <v>0</v>
      </c>
      <c r="DR92" s="190">
        <v>0</v>
      </c>
      <c r="DS92" s="190">
        <v>0</v>
      </c>
      <c r="DT92" s="189">
        <f>$AW92-$AX92-BC92</f>
        <v>2162.1999999999998</v>
      </c>
      <c r="DU92" s="189">
        <f>BC92-AY92</f>
        <v>0</v>
      </c>
      <c r="DV92" s="190"/>
      <c r="DW92" s="190"/>
      <c r="DX92" s="192"/>
      <c r="DY92" s="190"/>
      <c r="DZ92" s="192"/>
      <c r="EA92" s="193" t="s">
        <v>25</v>
      </c>
      <c r="EB92" s="168">
        <v>0</v>
      </c>
      <c r="EC92" s="137" t="str">
        <f>AN92 &amp; EB92</f>
        <v>Прибыль направляемая на инвестиции0</v>
      </c>
      <c r="ED92" s="137" t="str">
        <f>AN92&amp;AO92</f>
        <v>Прибыль направляемая на инвестициинет</v>
      </c>
      <c r="EE92" s="138"/>
      <c r="EF92" s="138"/>
      <c r="EG92" s="182"/>
      <c r="EH92" s="182"/>
      <c r="EI92" s="182"/>
      <c r="EJ92" s="182"/>
      <c r="EV92" s="138"/>
    </row>
    <row r="93" spans="3:152" ht="11.25" customHeight="1" x14ac:dyDescent="0.25">
      <c r="C93" s="158"/>
      <c r="D93" s="159">
        <v>14</v>
      </c>
      <c r="E93" s="160" t="s">
        <v>267</v>
      </c>
      <c r="F93" s="160"/>
      <c r="G93" s="160" t="s">
        <v>229</v>
      </c>
      <c r="H93" s="160" t="s">
        <v>268</v>
      </c>
      <c r="I93" s="160" t="s">
        <v>231</v>
      </c>
      <c r="J93" s="160" t="s">
        <v>231</v>
      </c>
      <c r="K93" s="159" t="s">
        <v>232</v>
      </c>
      <c r="L93" s="161"/>
      <c r="M93" s="161"/>
      <c r="N93" s="159">
        <v>1</v>
      </c>
      <c r="O93" s="159">
        <v>2023</v>
      </c>
      <c r="P93" s="162" t="s">
        <v>233</v>
      </c>
      <c r="Q93" s="162" t="s">
        <v>234</v>
      </c>
      <c r="R93" s="163">
        <v>0</v>
      </c>
      <c r="S93" s="164">
        <v>0</v>
      </c>
      <c r="T93" s="165" t="s">
        <v>25</v>
      </c>
      <c r="U93" s="166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7"/>
      <c r="BQ93" s="167"/>
      <c r="BR93" s="167"/>
      <c r="BS93" s="167"/>
      <c r="BT93" s="167"/>
      <c r="BU93" s="167"/>
      <c r="BV93" s="167"/>
      <c r="BW93" s="167"/>
      <c r="BX93" s="167"/>
      <c r="BY93" s="167"/>
      <c r="BZ93" s="167"/>
      <c r="CA93" s="167"/>
      <c r="CB93" s="167"/>
      <c r="CC93" s="167"/>
      <c r="CD93" s="167"/>
      <c r="CE93" s="167"/>
      <c r="CF93" s="167"/>
      <c r="CG93" s="167"/>
      <c r="CH93" s="167"/>
      <c r="CI93" s="167"/>
      <c r="CJ93" s="167"/>
      <c r="CK93" s="167"/>
      <c r="CL93" s="167"/>
      <c r="CM93" s="167"/>
      <c r="CN93" s="167"/>
      <c r="CO93" s="167"/>
      <c r="CP93" s="167"/>
      <c r="CQ93" s="167"/>
      <c r="CR93" s="167"/>
      <c r="CS93" s="167"/>
      <c r="CT93" s="167"/>
      <c r="CU93" s="167"/>
      <c r="CV93" s="167"/>
      <c r="CW93" s="167"/>
      <c r="CX93" s="167"/>
      <c r="CY93" s="167"/>
      <c r="CZ93" s="167"/>
      <c r="DA93" s="167"/>
      <c r="DB93" s="167"/>
      <c r="DC93" s="167"/>
      <c r="DD93" s="167"/>
      <c r="DE93" s="167"/>
      <c r="DF93" s="167"/>
      <c r="DG93" s="167"/>
      <c r="DH93" s="167"/>
      <c r="DI93" s="167"/>
      <c r="DJ93" s="167"/>
      <c r="DK93" s="167"/>
      <c r="DL93" s="167"/>
      <c r="DM93" s="167"/>
      <c r="DN93" s="167"/>
      <c r="DO93" s="167"/>
      <c r="DP93" s="167"/>
      <c r="DQ93" s="167"/>
      <c r="DR93" s="167"/>
      <c r="DS93" s="167"/>
      <c r="DT93" s="167"/>
      <c r="DU93" s="167"/>
      <c r="DV93" s="167"/>
      <c r="DW93" s="167"/>
      <c r="DX93" s="167"/>
      <c r="DY93" s="167"/>
      <c r="DZ93" s="167"/>
      <c r="EA93" s="167"/>
      <c r="EB93" s="168"/>
      <c r="EC93" s="138"/>
      <c r="ED93" s="138"/>
      <c r="EE93" s="138"/>
      <c r="EF93" s="138"/>
      <c r="EG93" s="138"/>
      <c r="EH93" s="138"/>
      <c r="EI93" s="138"/>
    </row>
    <row r="94" spans="3:152" ht="11.25" customHeight="1" x14ac:dyDescent="0.25">
      <c r="C94" s="158"/>
      <c r="D94" s="169"/>
      <c r="E94" s="170"/>
      <c r="F94" s="170"/>
      <c r="G94" s="170"/>
      <c r="H94" s="170"/>
      <c r="I94" s="170"/>
      <c r="J94" s="170"/>
      <c r="K94" s="169"/>
      <c r="L94" s="171"/>
      <c r="M94" s="171"/>
      <c r="N94" s="169"/>
      <c r="O94" s="169"/>
      <c r="P94" s="172"/>
      <c r="Q94" s="172"/>
      <c r="R94" s="173"/>
      <c r="S94" s="174"/>
      <c r="T94" s="175"/>
      <c r="U94" s="176"/>
      <c r="V94" s="177">
        <v>1</v>
      </c>
      <c r="W94" s="178" t="s">
        <v>235</v>
      </c>
      <c r="X94" s="178" t="s">
        <v>256</v>
      </c>
      <c r="Y94" s="178" t="s">
        <v>237</v>
      </c>
      <c r="Z94" s="178" t="s">
        <v>231</v>
      </c>
      <c r="AA94" s="178" t="s">
        <v>231</v>
      </c>
      <c r="AB94" s="178" t="s">
        <v>232</v>
      </c>
      <c r="AC94" s="178" t="s">
        <v>238</v>
      </c>
      <c r="AD94" s="178" t="s">
        <v>239</v>
      </c>
      <c r="AE94" s="178" t="s">
        <v>257</v>
      </c>
      <c r="AF94" s="178" t="s">
        <v>258</v>
      </c>
      <c r="AG94" s="178" t="s">
        <v>231</v>
      </c>
      <c r="AH94" s="178" t="s">
        <v>231</v>
      </c>
      <c r="AI94" s="178" t="s">
        <v>232</v>
      </c>
      <c r="AJ94" s="178" t="s">
        <v>238</v>
      </c>
      <c r="AK94" s="178" t="s">
        <v>239</v>
      </c>
      <c r="AL94" s="179"/>
      <c r="AM94" s="180"/>
      <c r="AN94" s="181"/>
      <c r="AO94" s="181"/>
      <c r="AP94" s="181"/>
      <c r="AQ94" s="181"/>
      <c r="AR94" s="181"/>
      <c r="AS94" s="181"/>
      <c r="AT94" s="181"/>
      <c r="AU94" s="181"/>
      <c r="AV94" s="181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7"/>
      <c r="BR94" s="77"/>
      <c r="BS94" s="77"/>
      <c r="BT94" s="77"/>
      <c r="BU94" s="77"/>
      <c r="BV94" s="77"/>
      <c r="BW94" s="77"/>
      <c r="BX94" s="77"/>
      <c r="BY94" s="77"/>
      <c r="BZ94" s="77"/>
      <c r="CA94" s="77"/>
      <c r="CB94" s="77"/>
      <c r="CC94" s="77"/>
      <c r="CD94" s="77"/>
      <c r="CE94" s="77"/>
      <c r="CF94" s="77"/>
      <c r="CG94" s="77"/>
      <c r="CH94" s="77"/>
      <c r="CI94" s="77"/>
      <c r="CJ94" s="77"/>
      <c r="CK94" s="77"/>
      <c r="CL94" s="77"/>
      <c r="CM94" s="77"/>
      <c r="CN94" s="77"/>
      <c r="CO94" s="77"/>
      <c r="CP94" s="77"/>
      <c r="CQ94" s="77"/>
      <c r="CR94" s="77"/>
      <c r="CS94" s="77"/>
      <c r="CT94" s="77"/>
      <c r="CU94" s="77"/>
      <c r="CV94" s="77"/>
      <c r="CW94" s="77"/>
      <c r="CX94" s="77"/>
      <c r="CY94" s="77"/>
      <c r="CZ94" s="77"/>
      <c r="DA94" s="77"/>
      <c r="DB94" s="77"/>
      <c r="DC94" s="77"/>
      <c r="DD94" s="77"/>
      <c r="DE94" s="77"/>
      <c r="DF94" s="77"/>
      <c r="DG94" s="77"/>
      <c r="DH94" s="77"/>
      <c r="DI94" s="77"/>
      <c r="DJ94" s="77"/>
      <c r="DK94" s="77"/>
      <c r="DL94" s="77"/>
      <c r="DM94" s="77"/>
      <c r="DN94" s="77"/>
      <c r="DO94" s="77"/>
      <c r="DP94" s="77"/>
      <c r="DQ94" s="77"/>
      <c r="DR94" s="77"/>
      <c r="DS94" s="77"/>
      <c r="DT94" s="77"/>
      <c r="DU94" s="77"/>
      <c r="DV94" s="77"/>
      <c r="DW94" s="77"/>
      <c r="DX94" s="77"/>
      <c r="DY94" s="77"/>
      <c r="DZ94" s="77"/>
      <c r="EA94" s="77"/>
      <c r="EB94" s="168"/>
      <c r="EC94" s="182"/>
      <c r="ED94" s="182"/>
      <c r="EE94" s="182"/>
      <c r="EF94" s="138"/>
      <c r="EG94" s="182"/>
      <c r="EH94" s="182"/>
      <c r="EI94" s="182"/>
      <c r="EJ94" s="182"/>
      <c r="EK94" s="182"/>
    </row>
    <row r="95" spans="3:152" ht="15" customHeight="1" thickBot="1" x14ac:dyDescent="0.3">
      <c r="C95" s="158"/>
      <c r="D95" s="169"/>
      <c r="E95" s="170"/>
      <c r="F95" s="170"/>
      <c r="G95" s="170"/>
      <c r="H95" s="170"/>
      <c r="I95" s="170"/>
      <c r="J95" s="170"/>
      <c r="K95" s="169"/>
      <c r="L95" s="171"/>
      <c r="M95" s="171"/>
      <c r="N95" s="169"/>
      <c r="O95" s="169"/>
      <c r="P95" s="172"/>
      <c r="Q95" s="172"/>
      <c r="R95" s="173"/>
      <c r="S95" s="174"/>
      <c r="T95" s="175"/>
      <c r="U95" s="183"/>
      <c r="V95" s="184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5"/>
      <c r="AI95" s="185"/>
      <c r="AJ95" s="185"/>
      <c r="AK95" s="185"/>
      <c r="AL95" s="186"/>
      <c r="AM95" s="128" t="s">
        <v>242</v>
      </c>
      <c r="AN95" s="187" t="s">
        <v>189</v>
      </c>
      <c r="AO95" s="188" t="s">
        <v>22</v>
      </c>
      <c r="AP95" s="188"/>
      <c r="AQ95" s="188"/>
      <c r="AR95" s="188"/>
      <c r="AS95" s="188"/>
      <c r="AT95" s="188"/>
      <c r="AU95" s="188"/>
      <c r="AV95" s="188"/>
      <c r="AW95" s="189">
        <v>25334</v>
      </c>
      <c r="AX95" s="189">
        <v>0</v>
      </c>
      <c r="AY95" s="189">
        <v>0</v>
      </c>
      <c r="AZ95" s="189">
        <f>BE95</f>
        <v>0</v>
      </c>
      <c r="BA95" s="189">
        <f>BV95</f>
        <v>0</v>
      </c>
      <c r="BB95" s="189">
        <f>CM95</f>
        <v>0</v>
      </c>
      <c r="BC95" s="189">
        <f>DD95</f>
        <v>0</v>
      </c>
      <c r="BD95" s="189">
        <f>AW95-AX95-BC95</f>
        <v>25334</v>
      </c>
      <c r="BE95" s="189">
        <f>BQ95</f>
        <v>0</v>
      </c>
      <c r="BF95" s="189">
        <f>BR95</f>
        <v>0</v>
      </c>
      <c r="BG95" s="189">
        <f>BS95</f>
        <v>0</v>
      </c>
      <c r="BH95" s="189">
        <f>BT95</f>
        <v>0</v>
      </c>
      <c r="BI95" s="189">
        <f>BJ95+BK95+BL95</f>
        <v>0</v>
      </c>
      <c r="BJ95" s="190">
        <v>0</v>
      </c>
      <c r="BK95" s="190">
        <v>0</v>
      </c>
      <c r="BL95" s="190">
        <v>0</v>
      </c>
      <c r="BM95" s="189">
        <f>BN95+BO95+BP95</f>
        <v>0</v>
      </c>
      <c r="BN95" s="190">
        <v>0</v>
      </c>
      <c r="BO95" s="190">
        <v>0</v>
      </c>
      <c r="BP95" s="190">
        <v>0</v>
      </c>
      <c r="BQ95" s="189">
        <f>BR95+BS95+BT95</f>
        <v>0</v>
      </c>
      <c r="BR95" s="190">
        <v>0</v>
      </c>
      <c r="BS95" s="190">
        <v>0</v>
      </c>
      <c r="BT95" s="190">
        <v>0</v>
      </c>
      <c r="BU95" s="189">
        <f>$AW95-$AX95-AZ95</f>
        <v>25334</v>
      </c>
      <c r="BV95" s="189">
        <f>CH95</f>
        <v>0</v>
      </c>
      <c r="BW95" s="189">
        <f>CI95</f>
        <v>0</v>
      </c>
      <c r="BX95" s="189">
        <f>CJ95</f>
        <v>0</v>
      </c>
      <c r="BY95" s="189">
        <f>CK95</f>
        <v>0</v>
      </c>
      <c r="BZ95" s="189">
        <f>CA95+CB95+CC95</f>
        <v>0</v>
      </c>
      <c r="CA95" s="190">
        <v>0</v>
      </c>
      <c r="CB95" s="190">
        <v>0</v>
      </c>
      <c r="CC95" s="190">
        <v>0</v>
      </c>
      <c r="CD95" s="189">
        <f>CE95+CF95+CG95</f>
        <v>0</v>
      </c>
      <c r="CE95" s="190">
        <v>0</v>
      </c>
      <c r="CF95" s="190">
        <v>0</v>
      </c>
      <c r="CG95" s="190">
        <v>0</v>
      </c>
      <c r="CH95" s="189">
        <f>CI95+CJ95+CK95</f>
        <v>0</v>
      </c>
      <c r="CI95" s="190">
        <v>0</v>
      </c>
      <c r="CJ95" s="190">
        <v>0</v>
      </c>
      <c r="CK95" s="190">
        <v>0</v>
      </c>
      <c r="CL95" s="189">
        <f>$AW95-$AX95-BA95</f>
        <v>25334</v>
      </c>
      <c r="CM95" s="189">
        <f>CY95</f>
        <v>0</v>
      </c>
      <c r="CN95" s="189">
        <f>CZ95</f>
        <v>0</v>
      </c>
      <c r="CO95" s="189">
        <f>DA95</f>
        <v>0</v>
      </c>
      <c r="CP95" s="189">
        <f>DB95</f>
        <v>0</v>
      </c>
      <c r="CQ95" s="189">
        <f>CR95+CS95+CT95</f>
        <v>0</v>
      </c>
      <c r="CR95" s="190">
        <v>0</v>
      </c>
      <c r="CS95" s="190">
        <v>0</v>
      </c>
      <c r="CT95" s="190">
        <v>0</v>
      </c>
      <c r="CU95" s="189">
        <f>CV95+CW95+CX95</f>
        <v>0</v>
      </c>
      <c r="CV95" s="190">
        <v>0</v>
      </c>
      <c r="CW95" s="190">
        <v>0</v>
      </c>
      <c r="CX95" s="190">
        <v>0</v>
      </c>
      <c r="CY95" s="189">
        <f>CZ95+DA95+DB95</f>
        <v>0</v>
      </c>
      <c r="CZ95" s="190">
        <v>0</v>
      </c>
      <c r="DA95" s="190">
        <v>0</v>
      </c>
      <c r="DB95" s="190">
        <v>0</v>
      </c>
      <c r="DC95" s="189">
        <f>$AW95-$AX95-BB95</f>
        <v>25334</v>
      </c>
      <c r="DD95" s="189">
        <f>DP95</f>
        <v>0</v>
      </c>
      <c r="DE95" s="189">
        <f>DQ95</f>
        <v>0</v>
      </c>
      <c r="DF95" s="189">
        <f>DR95</f>
        <v>0</v>
      </c>
      <c r="DG95" s="189">
        <f>DS95</f>
        <v>0</v>
      </c>
      <c r="DH95" s="189">
        <f>DI95+DJ95+DK95</f>
        <v>0</v>
      </c>
      <c r="DI95" s="190">
        <v>0</v>
      </c>
      <c r="DJ95" s="190">
        <v>0</v>
      </c>
      <c r="DK95" s="190">
        <v>0</v>
      </c>
      <c r="DL95" s="189">
        <f>DM95+DN95+DO95</f>
        <v>0</v>
      </c>
      <c r="DM95" s="190">
        <v>0</v>
      </c>
      <c r="DN95" s="190">
        <v>0</v>
      </c>
      <c r="DO95" s="190">
        <v>0</v>
      </c>
      <c r="DP95" s="189">
        <f>DQ95+DR95+DS95</f>
        <v>0</v>
      </c>
      <c r="DQ95" s="190">
        <v>0</v>
      </c>
      <c r="DR95" s="190">
        <v>0</v>
      </c>
      <c r="DS95" s="190">
        <v>0</v>
      </c>
      <c r="DT95" s="189">
        <f>$AW95-$AX95-BC95</f>
        <v>25334</v>
      </c>
      <c r="DU95" s="189">
        <f>BC95-AY95</f>
        <v>0</v>
      </c>
      <c r="DV95" s="190"/>
      <c r="DW95" s="190"/>
      <c r="DX95" s="192"/>
      <c r="DY95" s="190"/>
      <c r="DZ95" s="192"/>
      <c r="EA95" s="193" t="s">
        <v>25</v>
      </c>
      <c r="EB95" s="168">
        <v>0</v>
      </c>
      <c r="EC95" s="137" t="str">
        <f>AN95 &amp; EB95</f>
        <v>Прибыль направляемая на инвестиции0</v>
      </c>
      <c r="ED95" s="137" t="str">
        <f>AN95&amp;AO95</f>
        <v>Прибыль направляемая на инвестициинет</v>
      </c>
      <c r="EE95" s="138"/>
      <c r="EF95" s="138"/>
      <c r="EG95" s="182"/>
      <c r="EH95" s="182"/>
      <c r="EI95" s="182"/>
      <c r="EJ95" s="182"/>
      <c r="EV95" s="138"/>
    </row>
    <row r="96" spans="3:152" ht="11.25" customHeight="1" x14ac:dyDescent="0.25">
      <c r="C96" s="158"/>
      <c r="D96" s="159">
        <v>15</v>
      </c>
      <c r="E96" s="160" t="s">
        <v>227</v>
      </c>
      <c r="F96" s="160" t="s">
        <v>228</v>
      </c>
      <c r="G96" s="160" t="s">
        <v>229</v>
      </c>
      <c r="H96" s="160" t="s">
        <v>269</v>
      </c>
      <c r="I96" s="160" t="s">
        <v>231</v>
      </c>
      <c r="J96" s="160" t="s">
        <v>231</v>
      </c>
      <c r="K96" s="159" t="s">
        <v>232</v>
      </c>
      <c r="L96" s="161"/>
      <c r="M96" s="161"/>
      <c r="N96" s="159">
        <v>1</v>
      </c>
      <c r="O96" s="159">
        <v>2022</v>
      </c>
      <c r="P96" s="162" t="s">
        <v>233</v>
      </c>
      <c r="Q96" s="162" t="s">
        <v>234</v>
      </c>
      <c r="R96" s="163">
        <v>0</v>
      </c>
      <c r="S96" s="164">
        <v>0</v>
      </c>
      <c r="T96" s="165" t="s">
        <v>25</v>
      </c>
      <c r="U96" s="166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/>
      <c r="AH96" s="167"/>
      <c r="AI96" s="167"/>
      <c r="AJ96" s="167"/>
      <c r="AK96" s="167"/>
      <c r="AL96" s="167"/>
      <c r="AM96" s="167"/>
      <c r="AN96" s="167"/>
      <c r="AO96" s="167"/>
      <c r="AP96" s="167"/>
      <c r="AQ96" s="167"/>
      <c r="AR96" s="167"/>
      <c r="AS96" s="167"/>
      <c r="AT96" s="167"/>
      <c r="AU96" s="167"/>
      <c r="AV96" s="167"/>
      <c r="AW96" s="167"/>
      <c r="AX96" s="167"/>
      <c r="AY96" s="167"/>
      <c r="AZ96" s="167"/>
      <c r="BA96" s="167"/>
      <c r="BB96" s="167"/>
      <c r="BC96" s="167"/>
      <c r="BD96" s="167"/>
      <c r="BE96" s="167"/>
      <c r="BF96" s="167"/>
      <c r="BG96" s="167"/>
      <c r="BH96" s="167"/>
      <c r="BI96" s="167"/>
      <c r="BJ96" s="167"/>
      <c r="BK96" s="167"/>
      <c r="BL96" s="167"/>
      <c r="BM96" s="167"/>
      <c r="BN96" s="167"/>
      <c r="BO96" s="167"/>
      <c r="BP96" s="167"/>
      <c r="BQ96" s="167"/>
      <c r="BR96" s="167"/>
      <c r="BS96" s="167"/>
      <c r="BT96" s="167"/>
      <c r="BU96" s="167"/>
      <c r="BV96" s="167"/>
      <c r="BW96" s="167"/>
      <c r="BX96" s="167"/>
      <c r="BY96" s="167"/>
      <c r="BZ96" s="167"/>
      <c r="CA96" s="167"/>
      <c r="CB96" s="167"/>
      <c r="CC96" s="167"/>
      <c r="CD96" s="167"/>
      <c r="CE96" s="167"/>
      <c r="CF96" s="167"/>
      <c r="CG96" s="167"/>
      <c r="CH96" s="167"/>
      <c r="CI96" s="167"/>
      <c r="CJ96" s="167"/>
      <c r="CK96" s="167"/>
      <c r="CL96" s="167"/>
      <c r="CM96" s="167"/>
      <c r="CN96" s="167"/>
      <c r="CO96" s="167"/>
      <c r="CP96" s="167"/>
      <c r="CQ96" s="167"/>
      <c r="CR96" s="167"/>
      <c r="CS96" s="167"/>
      <c r="CT96" s="167"/>
      <c r="CU96" s="167"/>
      <c r="CV96" s="167"/>
      <c r="CW96" s="167"/>
      <c r="CX96" s="167"/>
      <c r="CY96" s="167"/>
      <c r="CZ96" s="167"/>
      <c r="DA96" s="167"/>
      <c r="DB96" s="167"/>
      <c r="DC96" s="167"/>
      <c r="DD96" s="167"/>
      <c r="DE96" s="167"/>
      <c r="DF96" s="167"/>
      <c r="DG96" s="167"/>
      <c r="DH96" s="167"/>
      <c r="DI96" s="167"/>
      <c r="DJ96" s="167"/>
      <c r="DK96" s="167"/>
      <c r="DL96" s="167"/>
      <c r="DM96" s="167"/>
      <c r="DN96" s="167"/>
      <c r="DO96" s="167"/>
      <c r="DP96" s="167"/>
      <c r="DQ96" s="167"/>
      <c r="DR96" s="167"/>
      <c r="DS96" s="167"/>
      <c r="DT96" s="167"/>
      <c r="DU96" s="167"/>
      <c r="DV96" s="167"/>
      <c r="DW96" s="167"/>
      <c r="DX96" s="167"/>
      <c r="DY96" s="167"/>
      <c r="DZ96" s="167"/>
      <c r="EA96" s="167"/>
      <c r="EB96" s="168"/>
      <c r="EC96" s="138"/>
      <c r="ED96" s="138"/>
      <c r="EE96" s="138"/>
      <c r="EF96" s="138"/>
      <c r="EG96" s="138"/>
      <c r="EH96" s="138"/>
      <c r="EI96" s="138"/>
    </row>
    <row r="97" spans="3:152" ht="11.25" customHeight="1" x14ac:dyDescent="0.25">
      <c r="C97" s="158"/>
      <c r="D97" s="169"/>
      <c r="E97" s="170"/>
      <c r="F97" s="170"/>
      <c r="G97" s="170"/>
      <c r="H97" s="170"/>
      <c r="I97" s="170"/>
      <c r="J97" s="170"/>
      <c r="K97" s="169"/>
      <c r="L97" s="171"/>
      <c r="M97" s="171"/>
      <c r="N97" s="169"/>
      <c r="O97" s="169"/>
      <c r="P97" s="172"/>
      <c r="Q97" s="172"/>
      <c r="R97" s="173"/>
      <c r="S97" s="174"/>
      <c r="T97" s="175"/>
      <c r="U97" s="176"/>
      <c r="V97" s="177">
        <v>1</v>
      </c>
      <c r="W97" s="178" t="s">
        <v>235</v>
      </c>
      <c r="X97" s="178" t="s">
        <v>270</v>
      </c>
      <c r="Y97" s="178" t="s">
        <v>237</v>
      </c>
      <c r="Z97" s="178" t="s">
        <v>231</v>
      </c>
      <c r="AA97" s="178" t="s">
        <v>231</v>
      </c>
      <c r="AB97" s="178" t="s">
        <v>232</v>
      </c>
      <c r="AC97" s="178" t="s">
        <v>238</v>
      </c>
      <c r="AD97" s="178" t="s">
        <v>239</v>
      </c>
      <c r="AE97" s="178" t="s">
        <v>271</v>
      </c>
      <c r="AF97" s="178" t="s">
        <v>272</v>
      </c>
      <c r="AG97" s="178" t="s">
        <v>231</v>
      </c>
      <c r="AH97" s="178" t="s">
        <v>231</v>
      </c>
      <c r="AI97" s="178" t="s">
        <v>232</v>
      </c>
      <c r="AJ97" s="178" t="s">
        <v>238</v>
      </c>
      <c r="AK97" s="178" t="s">
        <v>239</v>
      </c>
      <c r="AL97" s="179"/>
      <c r="AM97" s="180"/>
      <c r="AN97" s="181"/>
      <c r="AO97" s="181"/>
      <c r="AP97" s="181"/>
      <c r="AQ97" s="181"/>
      <c r="AR97" s="181"/>
      <c r="AS97" s="181"/>
      <c r="AT97" s="181"/>
      <c r="AU97" s="181"/>
      <c r="AV97" s="181"/>
      <c r="AW97" s="77"/>
      <c r="AX97" s="77"/>
      <c r="AY97" s="77"/>
      <c r="AZ97" s="77"/>
      <c r="BA97" s="77"/>
      <c r="BB97" s="77"/>
      <c r="BC97" s="77"/>
      <c r="BD97" s="77"/>
      <c r="BE97" s="77"/>
      <c r="BF97" s="77"/>
      <c r="BG97" s="77"/>
      <c r="BH97" s="77"/>
      <c r="BI97" s="77"/>
      <c r="BJ97" s="77"/>
      <c r="BK97" s="77"/>
      <c r="BL97" s="77"/>
      <c r="BM97" s="77"/>
      <c r="BN97" s="77"/>
      <c r="BO97" s="77"/>
      <c r="BP97" s="77"/>
      <c r="BQ97" s="77"/>
      <c r="BR97" s="77"/>
      <c r="BS97" s="77"/>
      <c r="BT97" s="77"/>
      <c r="BU97" s="77"/>
      <c r="BV97" s="77"/>
      <c r="BW97" s="77"/>
      <c r="BX97" s="77"/>
      <c r="BY97" s="77"/>
      <c r="BZ97" s="77"/>
      <c r="CA97" s="77"/>
      <c r="CB97" s="77"/>
      <c r="CC97" s="77"/>
      <c r="CD97" s="77"/>
      <c r="CE97" s="77"/>
      <c r="CF97" s="77"/>
      <c r="CG97" s="77"/>
      <c r="CH97" s="77"/>
      <c r="CI97" s="77"/>
      <c r="CJ97" s="77"/>
      <c r="CK97" s="77"/>
      <c r="CL97" s="77"/>
      <c r="CM97" s="77"/>
      <c r="CN97" s="77"/>
      <c r="CO97" s="77"/>
      <c r="CP97" s="77"/>
      <c r="CQ97" s="77"/>
      <c r="CR97" s="77"/>
      <c r="CS97" s="77"/>
      <c r="CT97" s="77"/>
      <c r="CU97" s="77"/>
      <c r="CV97" s="77"/>
      <c r="CW97" s="77"/>
      <c r="CX97" s="77"/>
      <c r="CY97" s="77"/>
      <c r="CZ97" s="77"/>
      <c r="DA97" s="77"/>
      <c r="DB97" s="77"/>
      <c r="DC97" s="77"/>
      <c r="DD97" s="77"/>
      <c r="DE97" s="77"/>
      <c r="DF97" s="77"/>
      <c r="DG97" s="77"/>
      <c r="DH97" s="77"/>
      <c r="DI97" s="77"/>
      <c r="DJ97" s="77"/>
      <c r="DK97" s="77"/>
      <c r="DL97" s="77"/>
      <c r="DM97" s="77"/>
      <c r="DN97" s="77"/>
      <c r="DO97" s="77"/>
      <c r="DP97" s="77"/>
      <c r="DQ97" s="77"/>
      <c r="DR97" s="77"/>
      <c r="DS97" s="77"/>
      <c r="DT97" s="77"/>
      <c r="DU97" s="77"/>
      <c r="DV97" s="77"/>
      <c r="DW97" s="77"/>
      <c r="DX97" s="77"/>
      <c r="DY97" s="77"/>
      <c r="DZ97" s="77"/>
      <c r="EA97" s="77"/>
      <c r="EB97" s="168"/>
      <c r="EC97" s="182"/>
      <c r="ED97" s="182"/>
      <c r="EE97" s="182"/>
      <c r="EF97" s="138"/>
      <c r="EG97" s="182"/>
      <c r="EH97" s="182"/>
      <c r="EI97" s="182"/>
      <c r="EJ97" s="182"/>
      <c r="EK97" s="182"/>
    </row>
    <row r="98" spans="3:152" ht="15" customHeight="1" thickBot="1" x14ac:dyDescent="0.3">
      <c r="C98" s="158"/>
      <c r="D98" s="169"/>
      <c r="E98" s="170"/>
      <c r="F98" s="170"/>
      <c r="G98" s="170"/>
      <c r="H98" s="170"/>
      <c r="I98" s="170"/>
      <c r="J98" s="170"/>
      <c r="K98" s="169"/>
      <c r="L98" s="171"/>
      <c r="M98" s="171"/>
      <c r="N98" s="169"/>
      <c r="O98" s="169"/>
      <c r="P98" s="172"/>
      <c r="Q98" s="172"/>
      <c r="R98" s="173"/>
      <c r="S98" s="174"/>
      <c r="T98" s="175"/>
      <c r="U98" s="183"/>
      <c r="V98" s="184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185"/>
      <c r="AI98" s="185"/>
      <c r="AJ98" s="185"/>
      <c r="AK98" s="185"/>
      <c r="AL98" s="186"/>
      <c r="AM98" s="128" t="s">
        <v>242</v>
      </c>
      <c r="AN98" s="187" t="s">
        <v>189</v>
      </c>
      <c r="AO98" s="188" t="s">
        <v>22</v>
      </c>
      <c r="AP98" s="188"/>
      <c r="AQ98" s="188"/>
      <c r="AR98" s="188"/>
      <c r="AS98" s="188"/>
      <c r="AT98" s="188"/>
      <c r="AU98" s="188"/>
      <c r="AV98" s="188"/>
      <c r="AW98" s="189">
        <v>261</v>
      </c>
      <c r="AX98" s="189">
        <v>0</v>
      </c>
      <c r="AY98" s="189">
        <v>261</v>
      </c>
      <c r="AZ98" s="189">
        <f>BE98</f>
        <v>0</v>
      </c>
      <c r="BA98" s="189">
        <f>BV98</f>
        <v>0</v>
      </c>
      <c r="BB98" s="189">
        <f>CM98</f>
        <v>0</v>
      </c>
      <c r="BC98" s="189">
        <f>DD98</f>
        <v>0</v>
      </c>
      <c r="BD98" s="189">
        <f>AW98-AX98-BC98</f>
        <v>261</v>
      </c>
      <c r="BE98" s="189">
        <f>BQ98</f>
        <v>0</v>
      </c>
      <c r="BF98" s="189">
        <f>BR98</f>
        <v>0</v>
      </c>
      <c r="BG98" s="189">
        <f>BS98</f>
        <v>0</v>
      </c>
      <c r="BH98" s="189">
        <f>BT98</f>
        <v>0</v>
      </c>
      <c r="BI98" s="189">
        <f>BJ98+BK98+BL98</f>
        <v>0</v>
      </c>
      <c r="BJ98" s="190">
        <v>0</v>
      </c>
      <c r="BK98" s="190">
        <v>0</v>
      </c>
      <c r="BL98" s="190">
        <v>0</v>
      </c>
      <c r="BM98" s="189">
        <f>BN98+BO98+BP98</f>
        <v>0</v>
      </c>
      <c r="BN98" s="190">
        <v>0</v>
      </c>
      <c r="BO98" s="190">
        <v>0</v>
      </c>
      <c r="BP98" s="190">
        <v>0</v>
      </c>
      <c r="BQ98" s="189">
        <f>BR98+BS98+BT98</f>
        <v>0</v>
      </c>
      <c r="BR98" s="190">
        <v>0</v>
      </c>
      <c r="BS98" s="190">
        <v>0</v>
      </c>
      <c r="BT98" s="190">
        <v>0</v>
      </c>
      <c r="BU98" s="189">
        <f>$AW98-$AX98-AZ98</f>
        <v>261</v>
      </c>
      <c r="BV98" s="189">
        <f>CH98</f>
        <v>0</v>
      </c>
      <c r="BW98" s="189">
        <f>CI98</f>
        <v>0</v>
      </c>
      <c r="BX98" s="189">
        <f>CJ98</f>
        <v>0</v>
      </c>
      <c r="BY98" s="189">
        <f>CK98</f>
        <v>0</v>
      </c>
      <c r="BZ98" s="189">
        <f>CA98+CB98+CC98</f>
        <v>0</v>
      </c>
      <c r="CA98" s="190">
        <v>0</v>
      </c>
      <c r="CB98" s="190">
        <v>0</v>
      </c>
      <c r="CC98" s="190">
        <v>0</v>
      </c>
      <c r="CD98" s="189">
        <f>CE98+CF98+CG98</f>
        <v>0</v>
      </c>
      <c r="CE98" s="190">
        <v>0</v>
      </c>
      <c r="CF98" s="190">
        <v>0</v>
      </c>
      <c r="CG98" s="190">
        <v>0</v>
      </c>
      <c r="CH98" s="189">
        <f>CI98+CJ98+CK98</f>
        <v>0</v>
      </c>
      <c r="CI98" s="190">
        <v>0</v>
      </c>
      <c r="CJ98" s="190">
        <v>0</v>
      </c>
      <c r="CK98" s="190">
        <v>0</v>
      </c>
      <c r="CL98" s="189">
        <f>$AW98-$AX98-BA98</f>
        <v>261</v>
      </c>
      <c r="CM98" s="189">
        <f>CY98</f>
        <v>0</v>
      </c>
      <c r="CN98" s="189">
        <f>CZ98</f>
        <v>0</v>
      </c>
      <c r="CO98" s="189">
        <f>DA98</f>
        <v>0</v>
      </c>
      <c r="CP98" s="189">
        <f>DB98</f>
        <v>0</v>
      </c>
      <c r="CQ98" s="189">
        <f>CR98+CS98+CT98</f>
        <v>0</v>
      </c>
      <c r="CR98" s="190">
        <v>0</v>
      </c>
      <c r="CS98" s="190">
        <v>0</v>
      </c>
      <c r="CT98" s="190">
        <v>0</v>
      </c>
      <c r="CU98" s="189">
        <f>CV98+CW98+CX98</f>
        <v>0</v>
      </c>
      <c r="CV98" s="190">
        <v>0</v>
      </c>
      <c r="CW98" s="190">
        <v>0</v>
      </c>
      <c r="CX98" s="190">
        <v>0</v>
      </c>
      <c r="CY98" s="189">
        <f>CZ98+DA98+DB98</f>
        <v>0</v>
      </c>
      <c r="CZ98" s="190">
        <v>0</v>
      </c>
      <c r="DA98" s="190">
        <v>0</v>
      </c>
      <c r="DB98" s="190">
        <v>0</v>
      </c>
      <c r="DC98" s="189">
        <f>$AW98-$AX98-BB98</f>
        <v>261</v>
      </c>
      <c r="DD98" s="189">
        <f>DP98</f>
        <v>0</v>
      </c>
      <c r="DE98" s="189">
        <f>DQ98</f>
        <v>0</v>
      </c>
      <c r="DF98" s="189">
        <f>DR98</f>
        <v>0</v>
      </c>
      <c r="DG98" s="189">
        <f>DS98</f>
        <v>0</v>
      </c>
      <c r="DH98" s="189">
        <f>DI98+DJ98+DK98</f>
        <v>0</v>
      </c>
      <c r="DI98" s="190">
        <v>0</v>
      </c>
      <c r="DJ98" s="190">
        <v>0</v>
      </c>
      <c r="DK98" s="190">
        <v>0</v>
      </c>
      <c r="DL98" s="189">
        <f>DM98+DN98+DO98</f>
        <v>0</v>
      </c>
      <c r="DM98" s="190">
        <v>0</v>
      </c>
      <c r="DN98" s="190">
        <v>0</v>
      </c>
      <c r="DO98" s="190">
        <v>0</v>
      </c>
      <c r="DP98" s="189">
        <f>DQ98+DR98+DS98</f>
        <v>0</v>
      </c>
      <c r="DQ98" s="190">
        <v>0</v>
      </c>
      <c r="DR98" s="190">
        <v>0</v>
      </c>
      <c r="DS98" s="190">
        <v>0</v>
      </c>
      <c r="DT98" s="189">
        <f>$AW98-$AX98-BC98</f>
        <v>261</v>
      </c>
      <c r="DU98" s="189">
        <f>BC98-AY98</f>
        <v>-261</v>
      </c>
      <c r="DV98" s="190"/>
      <c r="DW98" s="190"/>
      <c r="DX98" s="191" t="s">
        <v>243</v>
      </c>
      <c r="DY98" s="190">
        <v>261</v>
      </c>
      <c r="DZ98" s="191" t="s">
        <v>243</v>
      </c>
      <c r="EA98" s="193" t="s">
        <v>25</v>
      </c>
      <c r="EB98" s="168">
        <v>0</v>
      </c>
      <c r="EC98" s="137" t="str">
        <f>AN98 &amp; EB98</f>
        <v>Прибыль направляемая на инвестиции0</v>
      </c>
      <c r="ED98" s="137" t="str">
        <f>AN98&amp;AO98</f>
        <v>Прибыль направляемая на инвестициинет</v>
      </c>
      <c r="EE98" s="138"/>
      <c r="EF98" s="138"/>
      <c r="EG98" s="182"/>
      <c r="EH98" s="182"/>
      <c r="EI98" s="182"/>
      <c r="EJ98" s="182"/>
      <c r="EV98" s="138"/>
    </row>
    <row r="99" spans="3:152" ht="11.25" customHeight="1" x14ac:dyDescent="0.25">
      <c r="C99" s="158"/>
      <c r="D99" s="159">
        <v>16</v>
      </c>
      <c r="E99" s="160" t="s">
        <v>227</v>
      </c>
      <c r="F99" s="160" t="s">
        <v>228</v>
      </c>
      <c r="G99" s="160" t="s">
        <v>229</v>
      </c>
      <c r="H99" s="160" t="s">
        <v>273</v>
      </c>
      <c r="I99" s="160" t="s">
        <v>231</v>
      </c>
      <c r="J99" s="160" t="s">
        <v>231</v>
      </c>
      <c r="K99" s="159" t="s">
        <v>232</v>
      </c>
      <c r="L99" s="161"/>
      <c r="M99" s="161"/>
      <c r="N99" s="159">
        <v>1</v>
      </c>
      <c r="O99" s="159">
        <v>2022</v>
      </c>
      <c r="P99" s="162" t="s">
        <v>233</v>
      </c>
      <c r="Q99" s="162" t="s">
        <v>234</v>
      </c>
      <c r="R99" s="163">
        <v>0</v>
      </c>
      <c r="S99" s="164">
        <v>0</v>
      </c>
      <c r="T99" s="165" t="s">
        <v>25</v>
      </c>
      <c r="U99" s="166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7"/>
      <c r="BQ99" s="167"/>
      <c r="BR99" s="167"/>
      <c r="BS99" s="167"/>
      <c r="BT99" s="167"/>
      <c r="BU99" s="167"/>
      <c r="BV99" s="167"/>
      <c r="BW99" s="167"/>
      <c r="BX99" s="167"/>
      <c r="BY99" s="167"/>
      <c r="BZ99" s="167"/>
      <c r="CA99" s="167"/>
      <c r="CB99" s="167"/>
      <c r="CC99" s="167"/>
      <c r="CD99" s="167"/>
      <c r="CE99" s="167"/>
      <c r="CF99" s="167"/>
      <c r="CG99" s="167"/>
      <c r="CH99" s="167"/>
      <c r="CI99" s="167"/>
      <c r="CJ99" s="167"/>
      <c r="CK99" s="167"/>
      <c r="CL99" s="167"/>
      <c r="CM99" s="167"/>
      <c r="CN99" s="167"/>
      <c r="CO99" s="167"/>
      <c r="CP99" s="167"/>
      <c r="CQ99" s="167"/>
      <c r="CR99" s="167"/>
      <c r="CS99" s="167"/>
      <c r="CT99" s="167"/>
      <c r="CU99" s="167"/>
      <c r="CV99" s="167"/>
      <c r="CW99" s="167"/>
      <c r="CX99" s="167"/>
      <c r="CY99" s="167"/>
      <c r="CZ99" s="167"/>
      <c r="DA99" s="167"/>
      <c r="DB99" s="167"/>
      <c r="DC99" s="167"/>
      <c r="DD99" s="167"/>
      <c r="DE99" s="167"/>
      <c r="DF99" s="167"/>
      <c r="DG99" s="167"/>
      <c r="DH99" s="167"/>
      <c r="DI99" s="167"/>
      <c r="DJ99" s="167"/>
      <c r="DK99" s="167"/>
      <c r="DL99" s="167"/>
      <c r="DM99" s="167"/>
      <c r="DN99" s="167"/>
      <c r="DO99" s="167"/>
      <c r="DP99" s="167"/>
      <c r="DQ99" s="167"/>
      <c r="DR99" s="167"/>
      <c r="DS99" s="167"/>
      <c r="DT99" s="167"/>
      <c r="DU99" s="167"/>
      <c r="DV99" s="167"/>
      <c r="DW99" s="167"/>
      <c r="DX99" s="167"/>
      <c r="DY99" s="167"/>
      <c r="DZ99" s="167"/>
      <c r="EA99" s="167"/>
      <c r="EB99" s="168"/>
      <c r="EC99" s="138"/>
      <c r="ED99" s="138"/>
      <c r="EE99" s="138"/>
      <c r="EF99" s="138"/>
      <c r="EG99" s="138"/>
      <c r="EH99" s="138"/>
      <c r="EI99" s="138"/>
    </row>
    <row r="100" spans="3:152" ht="11.25" customHeight="1" x14ac:dyDescent="0.25">
      <c r="C100" s="158"/>
      <c r="D100" s="169"/>
      <c r="E100" s="170"/>
      <c r="F100" s="170"/>
      <c r="G100" s="170"/>
      <c r="H100" s="170"/>
      <c r="I100" s="170"/>
      <c r="J100" s="170"/>
      <c r="K100" s="169"/>
      <c r="L100" s="171"/>
      <c r="M100" s="171"/>
      <c r="N100" s="169"/>
      <c r="O100" s="169"/>
      <c r="P100" s="172"/>
      <c r="Q100" s="172"/>
      <c r="R100" s="173"/>
      <c r="S100" s="174"/>
      <c r="T100" s="175"/>
      <c r="U100" s="176"/>
      <c r="V100" s="177">
        <v>1</v>
      </c>
      <c r="W100" s="178" t="s">
        <v>235</v>
      </c>
      <c r="X100" s="178" t="s">
        <v>270</v>
      </c>
      <c r="Y100" s="178" t="s">
        <v>237</v>
      </c>
      <c r="Z100" s="178" t="s">
        <v>231</v>
      </c>
      <c r="AA100" s="178" t="s">
        <v>231</v>
      </c>
      <c r="AB100" s="178" t="s">
        <v>232</v>
      </c>
      <c r="AC100" s="178" t="s">
        <v>238</v>
      </c>
      <c r="AD100" s="178" t="s">
        <v>239</v>
      </c>
      <c r="AE100" s="178" t="s">
        <v>271</v>
      </c>
      <c r="AF100" s="178" t="s">
        <v>272</v>
      </c>
      <c r="AG100" s="178" t="s">
        <v>231</v>
      </c>
      <c r="AH100" s="178" t="s">
        <v>231</v>
      </c>
      <c r="AI100" s="178" t="s">
        <v>232</v>
      </c>
      <c r="AJ100" s="178" t="s">
        <v>238</v>
      </c>
      <c r="AK100" s="178" t="s">
        <v>239</v>
      </c>
      <c r="AL100" s="179"/>
      <c r="AM100" s="180"/>
      <c r="AN100" s="181"/>
      <c r="AO100" s="181"/>
      <c r="AP100" s="181"/>
      <c r="AQ100" s="181"/>
      <c r="AR100" s="181"/>
      <c r="AS100" s="181"/>
      <c r="AT100" s="181"/>
      <c r="AU100" s="181"/>
      <c r="AV100" s="181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  <c r="BJ100" s="77"/>
      <c r="BK100" s="77"/>
      <c r="BL100" s="77"/>
      <c r="BM100" s="77"/>
      <c r="BN100" s="77"/>
      <c r="BO100" s="77"/>
      <c r="BP100" s="77"/>
      <c r="BQ100" s="77"/>
      <c r="BR100" s="77"/>
      <c r="BS100" s="77"/>
      <c r="BT100" s="77"/>
      <c r="BU100" s="77"/>
      <c r="BV100" s="77"/>
      <c r="BW100" s="77"/>
      <c r="BX100" s="77"/>
      <c r="BY100" s="77"/>
      <c r="BZ100" s="77"/>
      <c r="CA100" s="77"/>
      <c r="CB100" s="77"/>
      <c r="CC100" s="77"/>
      <c r="CD100" s="77"/>
      <c r="CE100" s="77"/>
      <c r="CF100" s="77"/>
      <c r="CG100" s="77"/>
      <c r="CH100" s="77"/>
      <c r="CI100" s="77"/>
      <c r="CJ100" s="77"/>
      <c r="CK100" s="77"/>
      <c r="CL100" s="77"/>
      <c r="CM100" s="77"/>
      <c r="CN100" s="77"/>
      <c r="CO100" s="77"/>
      <c r="CP100" s="77"/>
      <c r="CQ100" s="77"/>
      <c r="CR100" s="77"/>
      <c r="CS100" s="77"/>
      <c r="CT100" s="77"/>
      <c r="CU100" s="77"/>
      <c r="CV100" s="77"/>
      <c r="CW100" s="77"/>
      <c r="CX100" s="77"/>
      <c r="CY100" s="77"/>
      <c r="CZ100" s="77"/>
      <c r="DA100" s="77"/>
      <c r="DB100" s="77"/>
      <c r="DC100" s="77"/>
      <c r="DD100" s="77"/>
      <c r="DE100" s="77"/>
      <c r="DF100" s="77"/>
      <c r="DG100" s="77"/>
      <c r="DH100" s="77"/>
      <c r="DI100" s="77"/>
      <c r="DJ100" s="77"/>
      <c r="DK100" s="77"/>
      <c r="DL100" s="77"/>
      <c r="DM100" s="77"/>
      <c r="DN100" s="77"/>
      <c r="DO100" s="77"/>
      <c r="DP100" s="77"/>
      <c r="DQ100" s="77"/>
      <c r="DR100" s="77"/>
      <c r="DS100" s="77"/>
      <c r="DT100" s="77"/>
      <c r="DU100" s="77"/>
      <c r="DV100" s="77"/>
      <c r="DW100" s="77"/>
      <c r="DX100" s="77"/>
      <c r="DY100" s="77"/>
      <c r="DZ100" s="77"/>
      <c r="EA100" s="77"/>
      <c r="EB100" s="168"/>
      <c r="EC100" s="182"/>
      <c r="ED100" s="182"/>
      <c r="EE100" s="182"/>
      <c r="EF100" s="138"/>
      <c r="EG100" s="182"/>
      <c r="EH100" s="182"/>
      <c r="EI100" s="182"/>
      <c r="EJ100" s="182"/>
      <c r="EK100" s="182"/>
    </row>
    <row r="101" spans="3:152" ht="15" customHeight="1" thickBot="1" x14ac:dyDescent="0.3">
      <c r="C101" s="158"/>
      <c r="D101" s="169"/>
      <c r="E101" s="170"/>
      <c r="F101" s="170"/>
      <c r="G101" s="170"/>
      <c r="H101" s="170"/>
      <c r="I101" s="170"/>
      <c r="J101" s="170"/>
      <c r="K101" s="169"/>
      <c r="L101" s="171"/>
      <c r="M101" s="171"/>
      <c r="N101" s="169"/>
      <c r="O101" s="169"/>
      <c r="P101" s="172"/>
      <c r="Q101" s="172"/>
      <c r="R101" s="173"/>
      <c r="S101" s="174"/>
      <c r="T101" s="175"/>
      <c r="U101" s="183"/>
      <c r="V101" s="184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5"/>
      <c r="AL101" s="186"/>
      <c r="AM101" s="128" t="s">
        <v>242</v>
      </c>
      <c r="AN101" s="187" t="s">
        <v>189</v>
      </c>
      <c r="AO101" s="188" t="s">
        <v>22</v>
      </c>
      <c r="AP101" s="188"/>
      <c r="AQ101" s="188"/>
      <c r="AR101" s="188"/>
      <c r="AS101" s="188"/>
      <c r="AT101" s="188"/>
      <c r="AU101" s="188"/>
      <c r="AV101" s="188"/>
      <c r="AW101" s="189">
        <v>10967.82</v>
      </c>
      <c r="AX101" s="189">
        <v>0</v>
      </c>
      <c r="AY101" s="189">
        <v>10967.82</v>
      </c>
      <c r="AZ101" s="189">
        <f>BE101</f>
        <v>0</v>
      </c>
      <c r="BA101" s="189">
        <f>BV101</f>
        <v>0</v>
      </c>
      <c r="BB101" s="189">
        <f>CM101</f>
        <v>0</v>
      </c>
      <c r="BC101" s="189">
        <f>DD101</f>
        <v>0</v>
      </c>
      <c r="BD101" s="189">
        <f>AW101-AX101-BC101</f>
        <v>10967.82</v>
      </c>
      <c r="BE101" s="189">
        <f>BQ101</f>
        <v>0</v>
      </c>
      <c r="BF101" s="189">
        <f>BR101</f>
        <v>0</v>
      </c>
      <c r="BG101" s="189">
        <f>BS101</f>
        <v>0</v>
      </c>
      <c r="BH101" s="189">
        <f>BT101</f>
        <v>0</v>
      </c>
      <c r="BI101" s="189">
        <f>BJ101+BK101+BL101</f>
        <v>0</v>
      </c>
      <c r="BJ101" s="190">
        <v>0</v>
      </c>
      <c r="BK101" s="190">
        <v>0</v>
      </c>
      <c r="BL101" s="190">
        <v>0</v>
      </c>
      <c r="BM101" s="189">
        <f>BN101+BO101+BP101</f>
        <v>0</v>
      </c>
      <c r="BN101" s="190">
        <v>0</v>
      </c>
      <c r="BO101" s="190">
        <v>0</v>
      </c>
      <c r="BP101" s="190">
        <v>0</v>
      </c>
      <c r="BQ101" s="189">
        <f>BR101+BS101+BT101</f>
        <v>0</v>
      </c>
      <c r="BR101" s="190">
        <v>0</v>
      </c>
      <c r="BS101" s="190">
        <v>0</v>
      </c>
      <c r="BT101" s="190">
        <v>0</v>
      </c>
      <c r="BU101" s="189">
        <f>$AW101-$AX101-AZ101</f>
        <v>10967.82</v>
      </c>
      <c r="BV101" s="189">
        <f>CH101</f>
        <v>0</v>
      </c>
      <c r="BW101" s="189">
        <f>CI101</f>
        <v>0</v>
      </c>
      <c r="BX101" s="189">
        <f>CJ101</f>
        <v>0</v>
      </c>
      <c r="BY101" s="189">
        <f>CK101</f>
        <v>0</v>
      </c>
      <c r="BZ101" s="189">
        <f>CA101+CB101+CC101</f>
        <v>0</v>
      </c>
      <c r="CA101" s="190">
        <v>0</v>
      </c>
      <c r="CB101" s="190">
        <v>0</v>
      </c>
      <c r="CC101" s="190">
        <v>0</v>
      </c>
      <c r="CD101" s="189">
        <f>CE101+CF101+CG101</f>
        <v>0</v>
      </c>
      <c r="CE101" s="190">
        <v>0</v>
      </c>
      <c r="CF101" s="190">
        <v>0</v>
      </c>
      <c r="CG101" s="190">
        <v>0</v>
      </c>
      <c r="CH101" s="189">
        <f>CI101+CJ101+CK101</f>
        <v>0</v>
      </c>
      <c r="CI101" s="190">
        <v>0</v>
      </c>
      <c r="CJ101" s="190">
        <v>0</v>
      </c>
      <c r="CK101" s="190">
        <v>0</v>
      </c>
      <c r="CL101" s="189">
        <f>$AW101-$AX101-BA101</f>
        <v>10967.82</v>
      </c>
      <c r="CM101" s="189">
        <f>CY101</f>
        <v>0</v>
      </c>
      <c r="CN101" s="189">
        <f>CZ101</f>
        <v>0</v>
      </c>
      <c r="CO101" s="189">
        <f>DA101</f>
        <v>0</v>
      </c>
      <c r="CP101" s="189">
        <f>DB101</f>
        <v>0</v>
      </c>
      <c r="CQ101" s="189">
        <f>CR101+CS101+CT101</f>
        <v>0</v>
      </c>
      <c r="CR101" s="190">
        <v>0</v>
      </c>
      <c r="CS101" s="190">
        <v>0</v>
      </c>
      <c r="CT101" s="190">
        <v>0</v>
      </c>
      <c r="CU101" s="189">
        <f>CV101+CW101+CX101</f>
        <v>0</v>
      </c>
      <c r="CV101" s="190">
        <v>0</v>
      </c>
      <c r="CW101" s="190">
        <v>0</v>
      </c>
      <c r="CX101" s="190">
        <v>0</v>
      </c>
      <c r="CY101" s="189">
        <f>CZ101+DA101+DB101</f>
        <v>0</v>
      </c>
      <c r="CZ101" s="190">
        <v>0</v>
      </c>
      <c r="DA101" s="190">
        <v>0</v>
      </c>
      <c r="DB101" s="190">
        <v>0</v>
      </c>
      <c r="DC101" s="189">
        <f>$AW101-$AX101-BB101</f>
        <v>10967.82</v>
      </c>
      <c r="DD101" s="189">
        <f>DP101</f>
        <v>0</v>
      </c>
      <c r="DE101" s="189">
        <f>DQ101</f>
        <v>0</v>
      </c>
      <c r="DF101" s="189">
        <f>DR101</f>
        <v>0</v>
      </c>
      <c r="DG101" s="189">
        <f>DS101</f>
        <v>0</v>
      </c>
      <c r="DH101" s="189">
        <f>DI101+DJ101+DK101</f>
        <v>0</v>
      </c>
      <c r="DI101" s="190">
        <v>0</v>
      </c>
      <c r="DJ101" s="190">
        <v>0</v>
      </c>
      <c r="DK101" s="190">
        <v>0</v>
      </c>
      <c r="DL101" s="189">
        <f>DM101+DN101+DO101</f>
        <v>0</v>
      </c>
      <c r="DM101" s="190">
        <v>0</v>
      </c>
      <c r="DN101" s="190">
        <v>0</v>
      </c>
      <c r="DO101" s="190">
        <v>0</v>
      </c>
      <c r="DP101" s="189">
        <f>DQ101+DR101+DS101</f>
        <v>0</v>
      </c>
      <c r="DQ101" s="190">
        <v>0</v>
      </c>
      <c r="DR101" s="190">
        <v>0</v>
      </c>
      <c r="DS101" s="190">
        <v>0</v>
      </c>
      <c r="DT101" s="189">
        <f>$AW101-$AX101-BC101</f>
        <v>10967.82</v>
      </c>
      <c r="DU101" s="189">
        <f>BC101-AY101</f>
        <v>-10967.82</v>
      </c>
      <c r="DV101" s="190"/>
      <c r="DW101" s="190"/>
      <c r="DX101" s="191" t="s">
        <v>243</v>
      </c>
      <c r="DY101" s="190">
        <v>10967.82</v>
      </c>
      <c r="DZ101" s="191" t="s">
        <v>243</v>
      </c>
      <c r="EA101" s="193" t="s">
        <v>25</v>
      </c>
      <c r="EB101" s="168">
        <v>0</v>
      </c>
      <c r="EC101" s="137" t="str">
        <f>AN101 &amp; EB101</f>
        <v>Прибыль направляемая на инвестиции0</v>
      </c>
      <c r="ED101" s="137" t="str">
        <f>AN101&amp;AO101</f>
        <v>Прибыль направляемая на инвестициинет</v>
      </c>
      <c r="EE101" s="138"/>
      <c r="EF101" s="138"/>
      <c r="EG101" s="182"/>
      <c r="EH101" s="182"/>
      <c r="EI101" s="182"/>
      <c r="EJ101" s="182"/>
      <c r="EV101" s="138"/>
    </row>
    <row r="102" spans="3:152" ht="11.25" customHeight="1" x14ac:dyDescent="0.25">
      <c r="C102" s="158"/>
      <c r="D102" s="159">
        <v>17</v>
      </c>
      <c r="E102" s="160" t="s">
        <v>227</v>
      </c>
      <c r="F102" s="160" t="s">
        <v>248</v>
      </c>
      <c r="G102" s="160" t="s">
        <v>229</v>
      </c>
      <c r="H102" s="160" t="s">
        <v>274</v>
      </c>
      <c r="I102" s="160" t="s">
        <v>231</v>
      </c>
      <c r="J102" s="160" t="s">
        <v>231</v>
      </c>
      <c r="K102" s="159" t="s">
        <v>232</v>
      </c>
      <c r="L102" s="161"/>
      <c r="M102" s="161"/>
      <c r="N102" s="159">
        <v>1</v>
      </c>
      <c r="O102" s="159">
        <v>2023</v>
      </c>
      <c r="P102" s="162" t="s">
        <v>233</v>
      </c>
      <c r="Q102" s="162" t="s">
        <v>234</v>
      </c>
      <c r="R102" s="163">
        <v>0</v>
      </c>
      <c r="S102" s="164">
        <v>0</v>
      </c>
      <c r="T102" s="165" t="s">
        <v>25</v>
      </c>
      <c r="U102" s="166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7"/>
      <c r="BQ102" s="167"/>
      <c r="BR102" s="167"/>
      <c r="BS102" s="167"/>
      <c r="BT102" s="167"/>
      <c r="BU102" s="167"/>
      <c r="BV102" s="167"/>
      <c r="BW102" s="167"/>
      <c r="BX102" s="167"/>
      <c r="BY102" s="167"/>
      <c r="BZ102" s="167"/>
      <c r="CA102" s="167"/>
      <c r="CB102" s="167"/>
      <c r="CC102" s="167"/>
      <c r="CD102" s="167"/>
      <c r="CE102" s="167"/>
      <c r="CF102" s="167"/>
      <c r="CG102" s="167"/>
      <c r="CH102" s="167"/>
      <c r="CI102" s="167"/>
      <c r="CJ102" s="167"/>
      <c r="CK102" s="167"/>
      <c r="CL102" s="167"/>
      <c r="CM102" s="167"/>
      <c r="CN102" s="167"/>
      <c r="CO102" s="167"/>
      <c r="CP102" s="167"/>
      <c r="CQ102" s="167"/>
      <c r="CR102" s="167"/>
      <c r="CS102" s="167"/>
      <c r="CT102" s="167"/>
      <c r="CU102" s="167"/>
      <c r="CV102" s="167"/>
      <c r="CW102" s="167"/>
      <c r="CX102" s="167"/>
      <c r="CY102" s="167"/>
      <c r="CZ102" s="167"/>
      <c r="DA102" s="167"/>
      <c r="DB102" s="167"/>
      <c r="DC102" s="167"/>
      <c r="DD102" s="167"/>
      <c r="DE102" s="167"/>
      <c r="DF102" s="167"/>
      <c r="DG102" s="167"/>
      <c r="DH102" s="167"/>
      <c r="DI102" s="167"/>
      <c r="DJ102" s="167"/>
      <c r="DK102" s="167"/>
      <c r="DL102" s="167"/>
      <c r="DM102" s="167"/>
      <c r="DN102" s="167"/>
      <c r="DO102" s="167"/>
      <c r="DP102" s="167"/>
      <c r="DQ102" s="167"/>
      <c r="DR102" s="167"/>
      <c r="DS102" s="167"/>
      <c r="DT102" s="167"/>
      <c r="DU102" s="167"/>
      <c r="DV102" s="167"/>
      <c r="DW102" s="167"/>
      <c r="DX102" s="167"/>
      <c r="DY102" s="167"/>
      <c r="DZ102" s="167"/>
      <c r="EA102" s="167"/>
      <c r="EB102" s="168"/>
      <c r="EC102" s="138"/>
      <c r="ED102" s="138"/>
      <c r="EE102" s="138"/>
      <c r="EF102" s="138"/>
      <c r="EG102" s="138"/>
      <c r="EH102" s="138"/>
      <c r="EI102" s="138"/>
    </row>
    <row r="103" spans="3:152" ht="11.25" customHeight="1" x14ac:dyDescent="0.25">
      <c r="C103" s="158"/>
      <c r="D103" s="169"/>
      <c r="E103" s="170"/>
      <c r="F103" s="170"/>
      <c r="G103" s="170"/>
      <c r="H103" s="170"/>
      <c r="I103" s="170"/>
      <c r="J103" s="170"/>
      <c r="K103" s="169"/>
      <c r="L103" s="171"/>
      <c r="M103" s="171"/>
      <c r="N103" s="169"/>
      <c r="O103" s="169"/>
      <c r="P103" s="172"/>
      <c r="Q103" s="172"/>
      <c r="R103" s="173"/>
      <c r="S103" s="174"/>
      <c r="T103" s="175"/>
      <c r="U103" s="176"/>
      <c r="V103" s="177">
        <v>1</v>
      </c>
      <c r="W103" s="178" t="s">
        <v>235</v>
      </c>
      <c r="X103" s="178" t="s">
        <v>256</v>
      </c>
      <c r="Y103" s="178" t="s">
        <v>237</v>
      </c>
      <c r="Z103" s="178" t="s">
        <v>231</v>
      </c>
      <c r="AA103" s="178" t="s">
        <v>231</v>
      </c>
      <c r="AB103" s="178" t="s">
        <v>232</v>
      </c>
      <c r="AC103" s="178" t="s">
        <v>238</v>
      </c>
      <c r="AD103" s="178" t="s">
        <v>239</v>
      </c>
      <c r="AE103" s="178" t="s">
        <v>257</v>
      </c>
      <c r="AF103" s="178" t="s">
        <v>258</v>
      </c>
      <c r="AG103" s="178" t="s">
        <v>231</v>
      </c>
      <c r="AH103" s="178" t="s">
        <v>231</v>
      </c>
      <c r="AI103" s="178" t="s">
        <v>232</v>
      </c>
      <c r="AJ103" s="178" t="s">
        <v>238</v>
      </c>
      <c r="AK103" s="178" t="s">
        <v>239</v>
      </c>
      <c r="AL103" s="179"/>
      <c r="AM103" s="180"/>
      <c r="AN103" s="181"/>
      <c r="AO103" s="181"/>
      <c r="AP103" s="181"/>
      <c r="AQ103" s="181"/>
      <c r="AR103" s="181"/>
      <c r="AS103" s="181"/>
      <c r="AT103" s="181"/>
      <c r="AU103" s="181"/>
      <c r="AV103" s="181"/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7"/>
      <c r="BI103" s="77"/>
      <c r="BJ103" s="77"/>
      <c r="BK103" s="77"/>
      <c r="BL103" s="77"/>
      <c r="BM103" s="77"/>
      <c r="BN103" s="77"/>
      <c r="BO103" s="77"/>
      <c r="BP103" s="77"/>
      <c r="BQ103" s="77"/>
      <c r="BR103" s="77"/>
      <c r="BS103" s="77"/>
      <c r="BT103" s="77"/>
      <c r="BU103" s="77"/>
      <c r="BV103" s="77"/>
      <c r="BW103" s="77"/>
      <c r="BX103" s="77"/>
      <c r="BY103" s="77"/>
      <c r="BZ103" s="77"/>
      <c r="CA103" s="77"/>
      <c r="CB103" s="77"/>
      <c r="CC103" s="77"/>
      <c r="CD103" s="77"/>
      <c r="CE103" s="77"/>
      <c r="CF103" s="77"/>
      <c r="CG103" s="77"/>
      <c r="CH103" s="77"/>
      <c r="CI103" s="77"/>
      <c r="CJ103" s="77"/>
      <c r="CK103" s="77"/>
      <c r="CL103" s="77"/>
      <c r="CM103" s="77"/>
      <c r="CN103" s="77"/>
      <c r="CO103" s="77"/>
      <c r="CP103" s="77"/>
      <c r="CQ103" s="77"/>
      <c r="CR103" s="77"/>
      <c r="CS103" s="77"/>
      <c r="CT103" s="77"/>
      <c r="CU103" s="77"/>
      <c r="CV103" s="77"/>
      <c r="CW103" s="77"/>
      <c r="CX103" s="77"/>
      <c r="CY103" s="77"/>
      <c r="CZ103" s="77"/>
      <c r="DA103" s="77"/>
      <c r="DB103" s="77"/>
      <c r="DC103" s="77"/>
      <c r="DD103" s="77"/>
      <c r="DE103" s="77"/>
      <c r="DF103" s="77"/>
      <c r="DG103" s="77"/>
      <c r="DH103" s="77"/>
      <c r="DI103" s="77"/>
      <c r="DJ103" s="77"/>
      <c r="DK103" s="77"/>
      <c r="DL103" s="77"/>
      <c r="DM103" s="77"/>
      <c r="DN103" s="77"/>
      <c r="DO103" s="77"/>
      <c r="DP103" s="77"/>
      <c r="DQ103" s="77"/>
      <c r="DR103" s="77"/>
      <c r="DS103" s="77"/>
      <c r="DT103" s="77"/>
      <c r="DU103" s="77"/>
      <c r="DV103" s="77"/>
      <c r="DW103" s="77"/>
      <c r="DX103" s="77"/>
      <c r="DY103" s="77"/>
      <c r="DZ103" s="77"/>
      <c r="EA103" s="77"/>
      <c r="EB103" s="168"/>
      <c r="EC103" s="182"/>
      <c r="ED103" s="182"/>
      <c r="EE103" s="182"/>
      <c r="EF103" s="138"/>
      <c r="EG103" s="182"/>
      <c r="EH103" s="182"/>
      <c r="EI103" s="182"/>
      <c r="EJ103" s="182"/>
      <c r="EK103" s="182"/>
    </row>
    <row r="104" spans="3:152" ht="15" customHeight="1" thickBot="1" x14ac:dyDescent="0.3">
      <c r="C104" s="158"/>
      <c r="D104" s="169"/>
      <c r="E104" s="170"/>
      <c r="F104" s="170"/>
      <c r="G104" s="170"/>
      <c r="H104" s="170"/>
      <c r="I104" s="170"/>
      <c r="J104" s="170"/>
      <c r="K104" s="169"/>
      <c r="L104" s="171"/>
      <c r="M104" s="171"/>
      <c r="N104" s="169"/>
      <c r="O104" s="169"/>
      <c r="P104" s="172"/>
      <c r="Q104" s="172"/>
      <c r="R104" s="173"/>
      <c r="S104" s="174"/>
      <c r="T104" s="175"/>
      <c r="U104" s="183"/>
      <c r="V104" s="184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6"/>
      <c r="AM104" s="128" t="s">
        <v>242</v>
      </c>
      <c r="AN104" s="187" t="s">
        <v>189</v>
      </c>
      <c r="AO104" s="188" t="s">
        <v>22</v>
      </c>
      <c r="AP104" s="188"/>
      <c r="AQ104" s="188"/>
      <c r="AR104" s="188"/>
      <c r="AS104" s="188"/>
      <c r="AT104" s="188"/>
      <c r="AU104" s="188"/>
      <c r="AV104" s="188"/>
      <c r="AW104" s="189">
        <v>7848.96</v>
      </c>
      <c r="AX104" s="189">
        <v>0</v>
      </c>
      <c r="AY104" s="189">
        <v>0</v>
      </c>
      <c r="AZ104" s="189">
        <f>BE104</f>
        <v>0</v>
      </c>
      <c r="BA104" s="189">
        <f>BV104</f>
        <v>0</v>
      </c>
      <c r="BB104" s="189">
        <f>CM104</f>
        <v>0</v>
      </c>
      <c r="BC104" s="189">
        <f>DD104</f>
        <v>0</v>
      </c>
      <c r="BD104" s="189">
        <f>AW104-AX104-BC104</f>
        <v>7848.96</v>
      </c>
      <c r="BE104" s="189">
        <f>BQ104</f>
        <v>0</v>
      </c>
      <c r="BF104" s="189">
        <f>BR104</f>
        <v>0</v>
      </c>
      <c r="BG104" s="189">
        <f>BS104</f>
        <v>0</v>
      </c>
      <c r="BH104" s="189">
        <f>BT104</f>
        <v>0</v>
      </c>
      <c r="BI104" s="189">
        <f>BJ104+BK104+BL104</f>
        <v>0</v>
      </c>
      <c r="BJ104" s="190">
        <v>0</v>
      </c>
      <c r="BK104" s="190">
        <v>0</v>
      </c>
      <c r="BL104" s="190">
        <v>0</v>
      </c>
      <c r="BM104" s="189">
        <f>BN104+BO104+BP104</f>
        <v>0</v>
      </c>
      <c r="BN104" s="190">
        <v>0</v>
      </c>
      <c r="BO104" s="190">
        <v>0</v>
      </c>
      <c r="BP104" s="190">
        <v>0</v>
      </c>
      <c r="BQ104" s="189">
        <f>BR104+BS104+BT104</f>
        <v>0</v>
      </c>
      <c r="BR104" s="190">
        <v>0</v>
      </c>
      <c r="BS104" s="190">
        <v>0</v>
      </c>
      <c r="BT104" s="190">
        <v>0</v>
      </c>
      <c r="BU104" s="189">
        <f>$AW104-$AX104-AZ104</f>
        <v>7848.96</v>
      </c>
      <c r="BV104" s="189">
        <f>CH104</f>
        <v>0</v>
      </c>
      <c r="BW104" s="189">
        <f>CI104</f>
        <v>0</v>
      </c>
      <c r="BX104" s="189">
        <f>CJ104</f>
        <v>0</v>
      </c>
      <c r="BY104" s="189">
        <f>CK104</f>
        <v>0</v>
      </c>
      <c r="BZ104" s="189">
        <f>CA104+CB104+CC104</f>
        <v>0</v>
      </c>
      <c r="CA104" s="190">
        <v>0</v>
      </c>
      <c r="CB104" s="190">
        <v>0</v>
      </c>
      <c r="CC104" s="190">
        <v>0</v>
      </c>
      <c r="CD104" s="189">
        <f>CE104+CF104+CG104</f>
        <v>0</v>
      </c>
      <c r="CE104" s="190">
        <v>0</v>
      </c>
      <c r="CF104" s="190">
        <v>0</v>
      </c>
      <c r="CG104" s="190">
        <v>0</v>
      </c>
      <c r="CH104" s="189">
        <f>CI104+CJ104+CK104</f>
        <v>0</v>
      </c>
      <c r="CI104" s="190">
        <v>0</v>
      </c>
      <c r="CJ104" s="190">
        <v>0</v>
      </c>
      <c r="CK104" s="190">
        <v>0</v>
      </c>
      <c r="CL104" s="189">
        <f>$AW104-$AX104-BA104</f>
        <v>7848.96</v>
      </c>
      <c r="CM104" s="189">
        <f>CY104</f>
        <v>0</v>
      </c>
      <c r="CN104" s="189">
        <f>CZ104</f>
        <v>0</v>
      </c>
      <c r="CO104" s="189">
        <f>DA104</f>
        <v>0</v>
      </c>
      <c r="CP104" s="189">
        <f>DB104</f>
        <v>0</v>
      </c>
      <c r="CQ104" s="189">
        <f>CR104+CS104+CT104</f>
        <v>0</v>
      </c>
      <c r="CR104" s="190">
        <v>0</v>
      </c>
      <c r="CS104" s="190">
        <v>0</v>
      </c>
      <c r="CT104" s="190">
        <v>0</v>
      </c>
      <c r="CU104" s="189">
        <f>CV104+CW104+CX104</f>
        <v>0</v>
      </c>
      <c r="CV104" s="190">
        <v>0</v>
      </c>
      <c r="CW104" s="190">
        <v>0</v>
      </c>
      <c r="CX104" s="190">
        <v>0</v>
      </c>
      <c r="CY104" s="189">
        <f>CZ104+DA104+DB104</f>
        <v>0</v>
      </c>
      <c r="CZ104" s="190">
        <v>0</v>
      </c>
      <c r="DA104" s="190">
        <v>0</v>
      </c>
      <c r="DB104" s="190">
        <v>0</v>
      </c>
      <c r="DC104" s="189">
        <f>$AW104-$AX104-BB104</f>
        <v>7848.96</v>
      </c>
      <c r="DD104" s="189">
        <f>DP104</f>
        <v>0</v>
      </c>
      <c r="DE104" s="189">
        <f>DQ104</f>
        <v>0</v>
      </c>
      <c r="DF104" s="189">
        <f>DR104</f>
        <v>0</v>
      </c>
      <c r="DG104" s="189">
        <f>DS104</f>
        <v>0</v>
      </c>
      <c r="DH104" s="189">
        <f>DI104+DJ104+DK104</f>
        <v>0</v>
      </c>
      <c r="DI104" s="190">
        <v>0</v>
      </c>
      <c r="DJ104" s="190">
        <v>0</v>
      </c>
      <c r="DK104" s="190">
        <v>0</v>
      </c>
      <c r="DL104" s="189">
        <f>DM104+DN104+DO104</f>
        <v>0</v>
      </c>
      <c r="DM104" s="190">
        <v>0</v>
      </c>
      <c r="DN104" s="190">
        <v>0</v>
      </c>
      <c r="DO104" s="190">
        <v>0</v>
      </c>
      <c r="DP104" s="189">
        <f>DQ104+DR104+DS104</f>
        <v>0</v>
      </c>
      <c r="DQ104" s="190">
        <v>0</v>
      </c>
      <c r="DR104" s="190">
        <v>0</v>
      </c>
      <c r="DS104" s="190">
        <v>0</v>
      </c>
      <c r="DT104" s="189">
        <f>$AW104-$AX104-BC104</f>
        <v>7848.96</v>
      </c>
      <c r="DU104" s="189">
        <f>BC104-AY104</f>
        <v>0</v>
      </c>
      <c r="DV104" s="190"/>
      <c r="DW104" s="190"/>
      <c r="DX104" s="192"/>
      <c r="DY104" s="190"/>
      <c r="DZ104" s="192"/>
      <c r="EA104" s="193" t="s">
        <v>25</v>
      </c>
      <c r="EB104" s="168">
        <v>0</v>
      </c>
      <c r="EC104" s="137" t="str">
        <f>AN104 &amp; EB104</f>
        <v>Прибыль направляемая на инвестиции0</v>
      </c>
      <c r="ED104" s="137" t="str">
        <f>AN104&amp;AO104</f>
        <v>Прибыль направляемая на инвестициинет</v>
      </c>
      <c r="EE104" s="138"/>
      <c r="EF104" s="138"/>
      <c r="EG104" s="182"/>
      <c r="EH104" s="182"/>
      <c r="EI104" s="182"/>
      <c r="EJ104" s="182"/>
      <c r="EV104" s="138"/>
    </row>
    <row r="105" spans="3:152" ht="11.25" customHeight="1" x14ac:dyDescent="0.25">
      <c r="C105" s="158"/>
      <c r="D105" s="159">
        <v>18</v>
      </c>
      <c r="E105" s="160" t="s">
        <v>227</v>
      </c>
      <c r="F105" s="160" t="s">
        <v>248</v>
      </c>
      <c r="G105" s="160" t="s">
        <v>229</v>
      </c>
      <c r="H105" s="160" t="s">
        <v>275</v>
      </c>
      <c r="I105" s="160" t="s">
        <v>231</v>
      </c>
      <c r="J105" s="160" t="s">
        <v>231</v>
      </c>
      <c r="K105" s="159" t="s">
        <v>232</v>
      </c>
      <c r="L105" s="161"/>
      <c r="M105" s="161"/>
      <c r="N105" s="159">
        <v>1</v>
      </c>
      <c r="O105" s="159">
        <v>2023</v>
      </c>
      <c r="P105" s="162" t="s">
        <v>233</v>
      </c>
      <c r="Q105" s="162" t="s">
        <v>234</v>
      </c>
      <c r="R105" s="163">
        <v>0</v>
      </c>
      <c r="S105" s="164">
        <v>0</v>
      </c>
      <c r="T105" s="165" t="s">
        <v>25</v>
      </c>
      <c r="U105" s="166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7"/>
      <c r="BQ105" s="167"/>
      <c r="BR105" s="167"/>
      <c r="BS105" s="167"/>
      <c r="BT105" s="167"/>
      <c r="BU105" s="167"/>
      <c r="BV105" s="167"/>
      <c r="BW105" s="167"/>
      <c r="BX105" s="167"/>
      <c r="BY105" s="167"/>
      <c r="BZ105" s="167"/>
      <c r="CA105" s="167"/>
      <c r="CB105" s="167"/>
      <c r="CC105" s="167"/>
      <c r="CD105" s="167"/>
      <c r="CE105" s="167"/>
      <c r="CF105" s="167"/>
      <c r="CG105" s="167"/>
      <c r="CH105" s="167"/>
      <c r="CI105" s="167"/>
      <c r="CJ105" s="167"/>
      <c r="CK105" s="167"/>
      <c r="CL105" s="167"/>
      <c r="CM105" s="167"/>
      <c r="CN105" s="167"/>
      <c r="CO105" s="167"/>
      <c r="CP105" s="167"/>
      <c r="CQ105" s="167"/>
      <c r="CR105" s="167"/>
      <c r="CS105" s="167"/>
      <c r="CT105" s="167"/>
      <c r="CU105" s="167"/>
      <c r="CV105" s="167"/>
      <c r="CW105" s="167"/>
      <c r="CX105" s="167"/>
      <c r="CY105" s="167"/>
      <c r="CZ105" s="167"/>
      <c r="DA105" s="167"/>
      <c r="DB105" s="167"/>
      <c r="DC105" s="167"/>
      <c r="DD105" s="167"/>
      <c r="DE105" s="167"/>
      <c r="DF105" s="167"/>
      <c r="DG105" s="167"/>
      <c r="DH105" s="167"/>
      <c r="DI105" s="167"/>
      <c r="DJ105" s="167"/>
      <c r="DK105" s="167"/>
      <c r="DL105" s="167"/>
      <c r="DM105" s="167"/>
      <c r="DN105" s="167"/>
      <c r="DO105" s="167"/>
      <c r="DP105" s="167"/>
      <c r="DQ105" s="167"/>
      <c r="DR105" s="167"/>
      <c r="DS105" s="167"/>
      <c r="DT105" s="167"/>
      <c r="DU105" s="167"/>
      <c r="DV105" s="167"/>
      <c r="DW105" s="167"/>
      <c r="DX105" s="167"/>
      <c r="DY105" s="167"/>
      <c r="DZ105" s="167"/>
      <c r="EA105" s="167"/>
      <c r="EB105" s="168"/>
      <c r="EC105" s="138"/>
      <c r="ED105" s="138"/>
      <c r="EE105" s="138"/>
      <c r="EF105" s="138"/>
      <c r="EG105" s="138"/>
      <c r="EH105" s="138"/>
      <c r="EI105" s="138"/>
    </row>
    <row r="106" spans="3:152" ht="11.25" customHeight="1" x14ac:dyDescent="0.25">
      <c r="C106" s="158"/>
      <c r="D106" s="169"/>
      <c r="E106" s="170"/>
      <c r="F106" s="170"/>
      <c r="G106" s="170"/>
      <c r="H106" s="170"/>
      <c r="I106" s="170"/>
      <c r="J106" s="170"/>
      <c r="K106" s="169"/>
      <c r="L106" s="171"/>
      <c r="M106" s="171"/>
      <c r="N106" s="169"/>
      <c r="O106" s="169"/>
      <c r="P106" s="172"/>
      <c r="Q106" s="172"/>
      <c r="R106" s="173"/>
      <c r="S106" s="174"/>
      <c r="T106" s="175"/>
      <c r="U106" s="176"/>
      <c r="V106" s="177">
        <v>1</v>
      </c>
      <c r="W106" s="178" t="s">
        <v>235</v>
      </c>
      <c r="X106" s="178" t="s">
        <v>256</v>
      </c>
      <c r="Y106" s="178" t="s">
        <v>237</v>
      </c>
      <c r="Z106" s="178" t="s">
        <v>231</v>
      </c>
      <c r="AA106" s="178" t="s">
        <v>231</v>
      </c>
      <c r="AB106" s="178" t="s">
        <v>232</v>
      </c>
      <c r="AC106" s="178" t="s">
        <v>238</v>
      </c>
      <c r="AD106" s="178" t="s">
        <v>239</v>
      </c>
      <c r="AE106" s="178" t="s">
        <v>257</v>
      </c>
      <c r="AF106" s="178" t="s">
        <v>258</v>
      </c>
      <c r="AG106" s="178" t="s">
        <v>231</v>
      </c>
      <c r="AH106" s="178" t="s">
        <v>231</v>
      </c>
      <c r="AI106" s="178" t="s">
        <v>232</v>
      </c>
      <c r="AJ106" s="178" t="s">
        <v>238</v>
      </c>
      <c r="AK106" s="178" t="s">
        <v>239</v>
      </c>
      <c r="AL106" s="179"/>
      <c r="AM106" s="180"/>
      <c r="AN106" s="181"/>
      <c r="AO106" s="181"/>
      <c r="AP106" s="181"/>
      <c r="AQ106" s="181"/>
      <c r="AR106" s="181"/>
      <c r="AS106" s="181"/>
      <c r="AT106" s="181"/>
      <c r="AU106" s="181"/>
      <c r="AV106" s="181"/>
      <c r="AW106" s="77"/>
      <c r="AX106" s="77"/>
      <c r="AY106" s="77"/>
      <c r="AZ106" s="77"/>
      <c r="BA106" s="77"/>
      <c r="BB106" s="77"/>
      <c r="BC106" s="77"/>
      <c r="BD106" s="77"/>
      <c r="BE106" s="77"/>
      <c r="BF106" s="77"/>
      <c r="BG106" s="77"/>
      <c r="BH106" s="77"/>
      <c r="BI106" s="77"/>
      <c r="BJ106" s="77"/>
      <c r="BK106" s="77"/>
      <c r="BL106" s="77"/>
      <c r="BM106" s="77"/>
      <c r="BN106" s="77"/>
      <c r="BO106" s="77"/>
      <c r="BP106" s="77"/>
      <c r="BQ106" s="77"/>
      <c r="BR106" s="77"/>
      <c r="BS106" s="77"/>
      <c r="BT106" s="77"/>
      <c r="BU106" s="77"/>
      <c r="BV106" s="77"/>
      <c r="BW106" s="77"/>
      <c r="BX106" s="77"/>
      <c r="BY106" s="77"/>
      <c r="BZ106" s="77"/>
      <c r="CA106" s="77"/>
      <c r="CB106" s="77"/>
      <c r="CC106" s="77"/>
      <c r="CD106" s="77"/>
      <c r="CE106" s="77"/>
      <c r="CF106" s="77"/>
      <c r="CG106" s="77"/>
      <c r="CH106" s="77"/>
      <c r="CI106" s="77"/>
      <c r="CJ106" s="77"/>
      <c r="CK106" s="77"/>
      <c r="CL106" s="77"/>
      <c r="CM106" s="77"/>
      <c r="CN106" s="77"/>
      <c r="CO106" s="77"/>
      <c r="CP106" s="77"/>
      <c r="CQ106" s="77"/>
      <c r="CR106" s="77"/>
      <c r="CS106" s="77"/>
      <c r="CT106" s="77"/>
      <c r="CU106" s="77"/>
      <c r="CV106" s="77"/>
      <c r="CW106" s="77"/>
      <c r="CX106" s="77"/>
      <c r="CY106" s="77"/>
      <c r="CZ106" s="77"/>
      <c r="DA106" s="77"/>
      <c r="DB106" s="77"/>
      <c r="DC106" s="77"/>
      <c r="DD106" s="77"/>
      <c r="DE106" s="77"/>
      <c r="DF106" s="77"/>
      <c r="DG106" s="77"/>
      <c r="DH106" s="77"/>
      <c r="DI106" s="77"/>
      <c r="DJ106" s="77"/>
      <c r="DK106" s="77"/>
      <c r="DL106" s="77"/>
      <c r="DM106" s="77"/>
      <c r="DN106" s="77"/>
      <c r="DO106" s="77"/>
      <c r="DP106" s="77"/>
      <c r="DQ106" s="77"/>
      <c r="DR106" s="77"/>
      <c r="DS106" s="77"/>
      <c r="DT106" s="77"/>
      <c r="DU106" s="77"/>
      <c r="DV106" s="77"/>
      <c r="DW106" s="77"/>
      <c r="DX106" s="77"/>
      <c r="DY106" s="77"/>
      <c r="DZ106" s="77"/>
      <c r="EA106" s="77"/>
      <c r="EB106" s="168"/>
      <c r="EC106" s="182"/>
      <c r="ED106" s="182"/>
      <c r="EE106" s="182"/>
      <c r="EF106" s="138"/>
      <c r="EG106" s="182"/>
      <c r="EH106" s="182"/>
      <c r="EI106" s="182"/>
      <c r="EJ106" s="182"/>
      <c r="EK106" s="182"/>
    </row>
    <row r="107" spans="3:152" ht="15" customHeight="1" thickBot="1" x14ac:dyDescent="0.3">
      <c r="C107" s="158"/>
      <c r="D107" s="169"/>
      <c r="E107" s="170"/>
      <c r="F107" s="170"/>
      <c r="G107" s="170"/>
      <c r="H107" s="170"/>
      <c r="I107" s="170"/>
      <c r="J107" s="170"/>
      <c r="K107" s="169"/>
      <c r="L107" s="171"/>
      <c r="M107" s="171"/>
      <c r="N107" s="169"/>
      <c r="O107" s="169"/>
      <c r="P107" s="172"/>
      <c r="Q107" s="172"/>
      <c r="R107" s="173"/>
      <c r="S107" s="174"/>
      <c r="T107" s="175"/>
      <c r="U107" s="183"/>
      <c r="V107" s="184"/>
      <c r="W107" s="185"/>
      <c r="X107" s="185"/>
      <c r="Y107" s="185"/>
      <c r="Z107" s="185"/>
      <c r="AA107" s="185"/>
      <c r="AB107" s="185"/>
      <c r="AC107" s="185"/>
      <c r="AD107" s="185"/>
      <c r="AE107" s="185"/>
      <c r="AF107" s="185"/>
      <c r="AG107" s="185"/>
      <c r="AH107" s="185"/>
      <c r="AI107" s="185"/>
      <c r="AJ107" s="185"/>
      <c r="AK107" s="185"/>
      <c r="AL107" s="186"/>
      <c r="AM107" s="128" t="s">
        <v>242</v>
      </c>
      <c r="AN107" s="187" t="s">
        <v>189</v>
      </c>
      <c r="AO107" s="188" t="s">
        <v>22</v>
      </c>
      <c r="AP107" s="188"/>
      <c r="AQ107" s="188"/>
      <c r="AR107" s="188"/>
      <c r="AS107" s="188"/>
      <c r="AT107" s="188"/>
      <c r="AU107" s="188"/>
      <c r="AV107" s="188"/>
      <c r="AW107" s="189">
        <v>5052.6000000000004</v>
      </c>
      <c r="AX107" s="189">
        <v>0</v>
      </c>
      <c r="AY107" s="189">
        <v>0</v>
      </c>
      <c r="AZ107" s="189">
        <f>BE107</f>
        <v>0</v>
      </c>
      <c r="BA107" s="189">
        <f>BV107</f>
        <v>0</v>
      </c>
      <c r="BB107" s="189">
        <f>CM107</f>
        <v>0</v>
      </c>
      <c r="BC107" s="189">
        <f>DD107</f>
        <v>0</v>
      </c>
      <c r="BD107" s="189">
        <f>AW107-AX107-BC107</f>
        <v>5052.6000000000004</v>
      </c>
      <c r="BE107" s="189">
        <f>BQ107</f>
        <v>0</v>
      </c>
      <c r="BF107" s="189">
        <f>BR107</f>
        <v>0</v>
      </c>
      <c r="BG107" s="189">
        <f>BS107</f>
        <v>0</v>
      </c>
      <c r="BH107" s="189">
        <f>BT107</f>
        <v>0</v>
      </c>
      <c r="BI107" s="189">
        <f>BJ107+BK107+BL107</f>
        <v>0</v>
      </c>
      <c r="BJ107" s="190">
        <v>0</v>
      </c>
      <c r="BK107" s="190">
        <v>0</v>
      </c>
      <c r="BL107" s="190">
        <v>0</v>
      </c>
      <c r="BM107" s="189">
        <f>BN107+BO107+BP107</f>
        <v>0</v>
      </c>
      <c r="BN107" s="190">
        <v>0</v>
      </c>
      <c r="BO107" s="190">
        <v>0</v>
      </c>
      <c r="BP107" s="190">
        <v>0</v>
      </c>
      <c r="BQ107" s="189">
        <f>BR107+BS107+BT107</f>
        <v>0</v>
      </c>
      <c r="BR107" s="190">
        <v>0</v>
      </c>
      <c r="BS107" s="190">
        <v>0</v>
      </c>
      <c r="BT107" s="190">
        <v>0</v>
      </c>
      <c r="BU107" s="189">
        <f>$AW107-$AX107-AZ107</f>
        <v>5052.6000000000004</v>
      </c>
      <c r="BV107" s="189">
        <f>CH107</f>
        <v>0</v>
      </c>
      <c r="BW107" s="189">
        <f>CI107</f>
        <v>0</v>
      </c>
      <c r="BX107" s="189">
        <f>CJ107</f>
        <v>0</v>
      </c>
      <c r="BY107" s="189">
        <f>CK107</f>
        <v>0</v>
      </c>
      <c r="BZ107" s="189">
        <f>CA107+CB107+CC107</f>
        <v>0</v>
      </c>
      <c r="CA107" s="190">
        <v>0</v>
      </c>
      <c r="CB107" s="190">
        <v>0</v>
      </c>
      <c r="CC107" s="190">
        <v>0</v>
      </c>
      <c r="CD107" s="189">
        <f>CE107+CF107+CG107</f>
        <v>0</v>
      </c>
      <c r="CE107" s="190">
        <v>0</v>
      </c>
      <c r="CF107" s="190">
        <v>0</v>
      </c>
      <c r="CG107" s="190">
        <v>0</v>
      </c>
      <c r="CH107" s="189">
        <f>CI107+CJ107+CK107</f>
        <v>0</v>
      </c>
      <c r="CI107" s="190">
        <v>0</v>
      </c>
      <c r="CJ107" s="190">
        <v>0</v>
      </c>
      <c r="CK107" s="190">
        <v>0</v>
      </c>
      <c r="CL107" s="189">
        <f>$AW107-$AX107-BA107</f>
        <v>5052.6000000000004</v>
      </c>
      <c r="CM107" s="189">
        <f>CY107</f>
        <v>0</v>
      </c>
      <c r="CN107" s="189">
        <f>CZ107</f>
        <v>0</v>
      </c>
      <c r="CO107" s="189">
        <f>DA107</f>
        <v>0</v>
      </c>
      <c r="CP107" s="189">
        <f>DB107</f>
        <v>0</v>
      </c>
      <c r="CQ107" s="189">
        <f>CR107+CS107+CT107</f>
        <v>0</v>
      </c>
      <c r="CR107" s="190">
        <v>0</v>
      </c>
      <c r="CS107" s="190">
        <v>0</v>
      </c>
      <c r="CT107" s="190">
        <v>0</v>
      </c>
      <c r="CU107" s="189">
        <f>CV107+CW107+CX107</f>
        <v>0</v>
      </c>
      <c r="CV107" s="190">
        <v>0</v>
      </c>
      <c r="CW107" s="190">
        <v>0</v>
      </c>
      <c r="CX107" s="190">
        <v>0</v>
      </c>
      <c r="CY107" s="189">
        <f>CZ107+DA107+DB107</f>
        <v>0</v>
      </c>
      <c r="CZ107" s="190">
        <v>0</v>
      </c>
      <c r="DA107" s="190">
        <v>0</v>
      </c>
      <c r="DB107" s="190">
        <v>0</v>
      </c>
      <c r="DC107" s="189">
        <f>$AW107-$AX107-BB107</f>
        <v>5052.6000000000004</v>
      </c>
      <c r="DD107" s="189">
        <f>DP107</f>
        <v>0</v>
      </c>
      <c r="DE107" s="189">
        <f>DQ107</f>
        <v>0</v>
      </c>
      <c r="DF107" s="189">
        <f>DR107</f>
        <v>0</v>
      </c>
      <c r="DG107" s="189">
        <f>DS107</f>
        <v>0</v>
      </c>
      <c r="DH107" s="189">
        <f>DI107+DJ107+DK107</f>
        <v>0</v>
      </c>
      <c r="DI107" s="190">
        <v>0</v>
      </c>
      <c r="DJ107" s="190">
        <v>0</v>
      </c>
      <c r="DK107" s="190">
        <v>0</v>
      </c>
      <c r="DL107" s="189">
        <f>DM107+DN107+DO107</f>
        <v>0</v>
      </c>
      <c r="DM107" s="190">
        <v>0</v>
      </c>
      <c r="DN107" s="190">
        <v>0</v>
      </c>
      <c r="DO107" s="190">
        <v>0</v>
      </c>
      <c r="DP107" s="189">
        <f>DQ107+DR107+DS107</f>
        <v>0</v>
      </c>
      <c r="DQ107" s="190">
        <v>0</v>
      </c>
      <c r="DR107" s="190">
        <v>0</v>
      </c>
      <c r="DS107" s="190">
        <v>0</v>
      </c>
      <c r="DT107" s="189">
        <f>$AW107-$AX107-BC107</f>
        <v>5052.6000000000004</v>
      </c>
      <c r="DU107" s="189">
        <f>BC107-AY107</f>
        <v>0</v>
      </c>
      <c r="DV107" s="190"/>
      <c r="DW107" s="190"/>
      <c r="DX107" s="192"/>
      <c r="DY107" s="190"/>
      <c r="DZ107" s="192"/>
      <c r="EA107" s="193" t="s">
        <v>25</v>
      </c>
      <c r="EB107" s="168">
        <v>0</v>
      </c>
      <c r="EC107" s="137" t="str">
        <f>AN107 &amp; EB107</f>
        <v>Прибыль направляемая на инвестиции0</v>
      </c>
      <c r="ED107" s="137" t="str">
        <f>AN107&amp;AO107</f>
        <v>Прибыль направляемая на инвестициинет</v>
      </c>
      <c r="EE107" s="138"/>
      <c r="EF107" s="138"/>
      <c r="EG107" s="182"/>
      <c r="EH107" s="182"/>
      <c r="EI107" s="182"/>
      <c r="EJ107" s="182"/>
      <c r="EV107" s="138"/>
    </row>
    <row r="108" spans="3:152" ht="11.25" customHeight="1" x14ac:dyDescent="0.25">
      <c r="C108" s="158"/>
      <c r="D108" s="159">
        <v>19</v>
      </c>
      <c r="E108" s="160" t="s">
        <v>264</v>
      </c>
      <c r="F108" s="160"/>
      <c r="G108" s="160" t="s">
        <v>229</v>
      </c>
      <c r="H108" s="160" t="s">
        <v>276</v>
      </c>
      <c r="I108" s="160" t="s">
        <v>231</v>
      </c>
      <c r="J108" s="160" t="s">
        <v>231</v>
      </c>
      <c r="K108" s="159" t="s">
        <v>232</v>
      </c>
      <c r="L108" s="161"/>
      <c r="M108" s="161"/>
      <c r="N108" s="159">
        <v>1</v>
      </c>
      <c r="O108" s="159">
        <v>2022</v>
      </c>
      <c r="P108" s="162" t="s">
        <v>233</v>
      </c>
      <c r="Q108" s="162" t="s">
        <v>234</v>
      </c>
      <c r="R108" s="163">
        <v>0</v>
      </c>
      <c r="S108" s="164">
        <v>0</v>
      </c>
      <c r="T108" s="194" t="s">
        <v>261</v>
      </c>
      <c r="U108" s="166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7"/>
      <c r="BQ108" s="167"/>
      <c r="BR108" s="167"/>
      <c r="BS108" s="167"/>
      <c r="BT108" s="167"/>
      <c r="BU108" s="167"/>
      <c r="BV108" s="167"/>
      <c r="BW108" s="167"/>
      <c r="BX108" s="167"/>
      <c r="BY108" s="167"/>
      <c r="BZ108" s="167"/>
      <c r="CA108" s="167"/>
      <c r="CB108" s="167"/>
      <c r="CC108" s="167"/>
      <c r="CD108" s="167"/>
      <c r="CE108" s="167"/>
      <c r="CF108" s="167"/>
      <c r="CG108" s="167"/>
      <c r="CH108" s="167"/>
      <c r="CI108" s="167"/>
      <c r="CJ108" s="167"/>
      <c r="CK108" s="167"/>
      <c r="CL108" s="167"/>
      <c r="CM108" s="167"/>
      <c r="CN108" s="167"/>
      <c r="CO108" s="167"/>
      <c r="CP108" s="167"/>
      <c r="CQ108" s="167"/>
      <c r="CR108" s="167"/>
      <c r="CS108" s="167"/>
      <c r="CT108" s="167"/>
      <c r="CU108" s="167"/>
      <c r="CV108" s="167"/>
      <c r="CW108" s="167"/>
      <c r="CX108" s="167"/>
      <c r="CY108" s="167"/>
      <c r="CZ108" s="167"/>
      <c r="DA108" s="167"/>
      <c r="DB108" s="167"/>
      <c r="DC108" s="167"/>
      <c r="DD108" s="167"/>
      <c r="DE108" s="167"/>
      <c r="DF108" s="167"/>
      <c r="DG108" s="167"/>
      <c r="DH108" s="167"/>
      <c r="DI108" s="167"/>
      <c r="DJ108" s="167"/>
      <c r="DK108" s="167"/>
      <c r="DL108" s="167"/>
      <c r="DM108" s="167"/>
      <c r="DN108" s="167"/>
      <c r="DO108" s="167"/>
      <c r="DP108" s="167"/>
      <c r="DQ108" s="167"/>
      <c r="DR108" s="167"/>
      <c r="DS108" s="167"/>
      <c r="DT108" s="167"/>
      <c r="DU108" s="167"/>
      <c r="DV108" s="167"/>
      <c r="DW108" s="167"/>
      <c r="DX108" s="167"/>
      <c r="DY108" s="167"/>
      <c r="DZ108" s="167"/>
      <c r="EA108" s="167"/>
      <c r="EB108" s="168"/>
      <c r="EC108" s="138"/>
      <c r="ED108" s="138"/>
      <c r="EE108" s="138"/>
      <c r="EF108" s="138"/>
      <c r="EG108" s="138"/>
      <c r="EH108" s="138"/>
      <c r="EI108" s="138"/>
    </row>
    <row r="109" spans="3:152" ht="11.25" customHeight="1" x14ac:dyDescent="0.25">
      <c r="C109" s="158"/>
      <c r="D109" s="169"/>
      <c r="E109" s="170"/>
      <c r="F109" s="170"/>
      <c r="G109" s="170"/>
      <c r="H109" s="170"/>
      <c r="I109" s="170"/>
      <c r="J109" s="170"/>
      <c r="K109" s="169"/>
      <c r="L109" s="171"/>
      <c r="M109" s="171"/>
      <c r="N109" s="169"/>
      <c r="O109" s="169"/>
      <c r="P109" s="172"/>
      <c r="Q109" s="172"/>
      <c r="R109" s="173"/>
      <c r="S109" s="174"/>
      <c r="T109" s="195"/>
      <c r="U109" s="176"/>
      <c r="V109" s="177">
        <v>1</v>
      </c>
      <c r="W109" s="178" t="s">
        <v>235</v>
      </c>
      <c r="X109" s="178" t="s">
        <v>256</v>
      </c>
      <c r="Y109" s="178" t="s">
        <v>237</v>
      </c>
      <c r="Z109" s="178" t="s">
        <v>231</v>
      </c>
      <c r="AA109" s="178" t="s">
        <v>231</v>
      </c>
      <c r="AB109" s="178" t="s">
        <v>232</v>
      </c>
      <c r="AC109" s="178" t="s">
        <v>238</v>
      </c>
      <c r="AD109" s="178" t="s">
        <v>239</v>
      </c>
      <c r="AE109" s="178" t="s">
        <v>257</v>
      </c>
      <c r="AF109" s="178" t="s">
        <v>258</v>
      </c>
      <c r="AG109" s="178" t="s">
        <v>231</v>
      </c>
      <c r="AH109" s="178" t="s">
        <v>231</v>
      </c>
      <c r="AI109" s="178" t="s">
        <v>232</v>
      </c>
      <c r="AJ109" s="178" t="s">
        <v>238</v>
      </c>
      <c r="AK109" s="178" t="s">
        <v>239</v>
      </c>
      <c r="AL109" s="179"/>
      <c r="AM109" s="180"/>
      <c r="AN109" s="181"/>
      <c r="AO109" s="181"/>
      <c r="AP109" s="181"/>
      <c r="AQ109" s="181"/>
      <c r="AR109" s="181"/>
      <c r="AS109" s="181"/>
      <c r="AT109" s="181"/>
      <c r="AU109" s="181"/>
      <c r="AV109" s="181"/>
      <c r="AW109" s="77"/>
      <c r="AX109" s="77"/>
      <c r="AY109" s="77"/>
      <c r="AZ109" s="77"/>
      <c r="BA109" s="77"/>
      <c r="BB109" s="77"/>
      <c r="BC109" s="77"/>
      <c r="BD109" s="77"/>
      <c r="BE109" s="77"/>
      <c r="BF109" s="77"/>
      <c r="BG109" s="77"/>
      <c r="BH109" s="77"/>
      <c r="BI109" s="77"/>
      <c r="BJ109" s="77"/>
      <c r="BK109" s="77"/>
      <c r="BL109" s="77"/>
      <c r="BM109" s="77"/>
      <c r="BN109" s="77"/>
      <c r="BO109" s="77"/>
      <c r="BP109" s="77"/>
      <c r="BQ109" s="77"/>
      <c r="BR109" s="77"/>
      <c r="BS109" s="77"/>
      <c r="BT109" s="77"/>
      <c r="BU109" s="77"/>
      <c r="BV109" s="77"/>
      <c r="BW109" s="77"/>
      <c r="BX109" s="77"/>
      <c r="BY109" s="77"/>
      <c r="BZ109" s="77"/>
      <c r="CA109" s="77"/>
      <c r="CB109" s="77"/>
      <c r="CC109" s="77"/>
      <c r="CD109" s="77"/>
      <c r="CE109" s="77"/>
      <c r="CF109" s="77"/>
      <c r="CG109" s="77"/>
      <c r="CH109" s="77"/>
      <c r="CI109" s="77"/>
      <c r="CJ109" s="77"/>
      <c r="CK109" s="77"/>
      <c r="CL109" s="77"/>
      <c r="CM109" s="77"/>
      <c r="CN109" s="77"/>
      <c r="CO109" s="77"/>
      <c r="CP109" s="77"/>
      <c r="CQ109" s="77"/>
      <c r="CR109" s="77"/>
      <c r="CS109" s="77"/>
      <c r="CT109" s="77"/>
      <c r="CU109" s="77"/>
      <c r="CV109" s="77"/>
      <c r="CW109" s="77"/>
      <c r="CX109" s="77"/>
      <c r="CY109" s="77"/>
      <c r="CZ109" s="77"/>
      <c r="DA109" s="77"/>
      <c r="DB109" s="77"/>
      <c r="DC109" s="77"/>
      <c r="DD109" s="77"/>
      <c r="DE109" s="77"/>
      <c r="DF109" s="77"/>
      <c r="DG109" s="77"/>
      <c r="DH109" s="77"/>
      <c r="DI109" s="77"/>
      <c r="DJ109" s="77"/>
      <c r="DK109" s="77"/>
      <c r="DL109" s="77"/>
      <c r="DM109" s="77"/>
      <c r="DN109" s="77"/>
      <c r="DO109" s="77"/>
      <c r="DP109" s="77"/>
      <c r="DQ109" s="77"/>
      <c r="DR109" s="77"/>
      <c r="DS109" s="77"/>
      <c r="DT109" s="77"/>
      <c r="DU109" s="77"/>
      <c r="DV109" s="77"/>
      <c r="DW109" s="77"/>
      <c r="DX109" s="77"/>
      <c r="DY109" s="77"/>
      <c r="DZ109" s="77"/>
      <c r="EA109" s="77"/>
      <c r="EB109" s="168"/>
      <c r="EC109" s="182"/>
      <c r="ED109" s="182"/>
      <c r="EE109" s="182"/>
      <c r="EF109" s="138"/>
      <c r="EG109" s="182"/>
      <c r="EH109" s="182"/>
      <c r="EI109" s="182"/>
      <c r="EJ109" s="182"/>
      <c r="EK109" s="182"/>
    </row>
    <row r="110" spans="3:152" ht="15" customHeight="1" thickBot="1" x14ac:dyDescent="0.3">
      <c r="C110" s="158"/>
      <c r="D110" s="169"/>
      <c r="E110" s="170"/>
      <c r="F110" s="170"/>
      <c r="G110" s="170"/>
      <c r="H110" s="170"/>
      <c r="I110" s="170"/>
      <c r="J110" s="170"/>
      <c r="K110" s="169"/>
      <c r="L110" s="171"/>
      <c r="M110" s="171"/>
      <c r="N110" s="169"/>
      <c r="O110" s="169"/>
      <c r="P110" s="172"/>
      <c r="Q110" s="172"/>
      <c r="R110" s="173"/>
      <c r="S110" s="174"/>
      <c r="T110" s="195"/>
      <c r="U110" s="183"/>
      <c r="V110" s="184"/>
      <c r="W110" s="185"/>
      <c r="X110" s="185"/>
      <c r="Y110" s="185"/>
      <c r="Z110" s="185"/>
      <c r="AA110" s="185"/>
      <c r="AB110" s="185"/>
      <c r="AC110" s="185"/>
      <c r="AD110" s="185"/>
      <c r="AE110" s="185"/>
      <c r="AF110" s="185"/>
      <c r="AG110" s="185"/>
      <c r="AH110" s="185"/>
      <c r="AI110" s="185"/>
      <c r="AJ110" s="185"/>
      <c r="AK110" s="185"/>
      <c r="AL110" s="186"/>
      <c r="AM110" s="128" t="s">
        <v>242</v>
      </c>
      <c r="AN110" s="187" t="s">
        <v>189</v>
      </c>
      <c r="AO110" s="188" t="s">
        <v>22</v>
      </c>
      <c r="AP110" s="188"/>
      <c r="AQ110" s="188"/>
      <c r="AR110" s="188"/>
      <c r="AS110" s="188"/>
      <c r="AT110" s="188"/>
      <c r="AU110" s="188"/>
      <c r="AV110" s="188"/>
      <c r="AW110" s="189">
        <v>26038.15</v>
      </c>
      <c r="AX110" s="189">
        <v>0</v>
      </c>
      <c r="AY110" s="189">
        <v>26038.15</v>
      </c>
      <c r="AZ110" s="189">
        <f>BE110</f>
        <v>0</v>
      </c>
      <c r="BA110" s="189">
        <f>BV110</f>
        <v>0</v>
      </c>
      <c r="BB110" s="189">
        <f>CM110</f>
        <v>0</v>
      </c>
      <c r="BC110" s="189">
        <f>DD110</f>
        <v>26038.15</v>
      </c>
      <c r="BD110" s="189">
        <f>AW110-AX110-BC110</f>
        <v>0</v>
      </c>
      <c r="BE110" s="189">
        <f>BQ110</f>
        <v>0</v>
      </c>
      <c r="BF110" s="189">
        <f>BR110</f>
        <v>0</v>
      </c>
      <c r="BG110" s="189">
        <f>BS110</f>
        <v>0</v>
      </c>
      <c r="BH110" s="189">
        <f>BT110</f>
        <v>0</v>
      </c>
      <c r="BI110" s="189">
        <f>BJ110+BK110+BL110</f>
        <v>0</v>
      </c>
      <c r="BJ110" s="190">
        <v>0</v>
      </c>
      <c r="BK110" s="190">
        <v>0</v>
      </c>
      <c r="BL110" s="190">
        <v>0</v>
      </c>
      <c r="BM110" s="189">
        <f>BN110+BO110+BP110</f>
        <v>0</v>
      </c>
      <c r="BN110" s="190">
        <v>0</v>
      </c>
      <c r="BO110" s="190">
        <v>0</v>
      </c>
      <c r="BP110" s="190">
        <v>0</v>
      </c>
      <c r="BQ110" s="189">
        <f>BR110+BS110+BT110</f>
        <v>0</v>
      </c>
      <c r="BR110" s="190">
        <v>0</v>
      </c>
      <c r="BS110" s="190">
        <v>0</v>
      </c>
      <c r="BT110" s="190">
        <v>0</v>
      </c>
      <c r="BU110" s="189">
        <f>$AW110-$AX110-AZ110</f>
        <v>26038.15</v>
      </c>
      <c r="BV110" s="189">
        <f>CH110</f>
        <v>0</v>
      </c>
      <c r="BW110" s="189">
        <f>CI110</f>
        <v>0</v>
      </c>
      <c r="BX110" s="189">
        <f>CJ110</f>
        <v>0</v>
      </c>
      <c r="BY110" s="189">
        <f>CK110</f>
        <v>0</v>
      </c>
      <c r="BZ110" s="189">
        <f>CA110+CB110+CC110</f>
        <v>0</v>
      </c>
      <c r="CA110" s="190">
        <v>0</v>
      </c>
      <c r="CB110" s="190">
        <v>0</v>
      </c>
      <c r="CC110" s="190">
        <v>0</v>
      </c>
      <c r="CD110" s="189">
        <f>CE110+CF110+CG110</f>
        <v>0</v>
      </c>
      <c r="CE110" s="190">
        <v>0</v>
      </c>
      <c r="CF110" s="190">
        <v>0</v>
      </c>
      <c r="CG110" s="190">
        <v>0</v>
      </c>
      <c r="CH110" s="189">
        <f>CI110+CJ110+CK110</f>
        <v>0</v>
      </c>
      <c r="CI110" s="190">
        <v>0</v>
      </c>
      <c r="CJ110" s="190">
        <v>0</v>
      </c>
      <c r="CK110" s="190">
        <v>0</v>
      </c>
      <c r="CL110" s="189">
        <f>$AW110-$AX110-BA110</f>
        <v>26038.15</v>
      </c>
      <c r="CM110" s="189">
        <f>CY110</f>
        <v>0</v>
      </c>
      <c r="CN110" s="189">
        <f>CZ110</f>
        <v>0</v>
      </c>
      <c r="CO110" s="189">
        <f>DA110</f>
        <v>0</v>
      </c>
      <c r="CP110" s="189">
        <f>DB110</f>
        <v>0</v>
      </c>
      <c r="CQ110" s="189">
        <f>CR110+CS110+CT110</f>
        <v>0</v>
      </c>
      <c r="CR110" s="190">
        <v>0</v>
      </c>
      <c r="CS110" s="190">
        <v>0</v>
      </c>
      <c r="CT110" s="190">
        <v>0</v>
      </c>
      <c r="CU110" s="189">
        <f>CV110+CW110+CX110</f>
        <v>0</v>
      </c>
      <c r="CV110" s="190">
        <v>0</v>
      </c>
      <c r="CW110" s="190">
        <v>0</v>
      </c>
      <c r="CX110" s="190">
        <v>0</v>
      </c>
      <c r="CY110" s="189">
        <f>CZ110+DA110+DB110</f>
        <v>0</v>
      </c>
      <c r="CZ110" s="190">
        <v>0</v>
      </c>
      <c r="DA110" s="190">
        <v>0</v>
      </c>
      <c r="DB110" s="190">
        <v>0</v>
      </c>
      <c r="DC110" s="189">
        <f>$AW110-$AX110-BB110</f>
        <v>26038.15</v>
      </c>
      <c r="DD110" s="189">
        <f>DP110</f>
        <v>26038.15</v>
      </c>
      <c r="DE110" s="189">
        <f>DQ110</f>
        <v>26038.15</v>
      </c>
      <c r="DF110" s="189">
        <f>DR110</f>
        <v>0</v>
      </c>
      <c r="DG110" s="189">
        <f>DS110</f>
        <v>0</v>
      </c>
      <c r="DH110" s="189">
        <f>DI110+DJ110+DK110</f>
        <v>0</v>
      </c>
      <c r="DI110" s="190">
        <v>0</v>
      </c>
      <c r="DJ110" s="190">
        <v>0</v>
      </c>
      <c r="DK110" s="190">
        <v>0</v>
      </c>
      <c r="DL110" s="189">
        <f>DM110+DN110+DO110</f>
        <v>0</v>
      </c>
      <c r="DM110" s="190">
        <v>0</v>
      </c>
      <c r="DN110" s="190">
        <v>0</v>
      </c>
      <c r="DO110" s="190">
        <v>0</v>
      </c>
      <c r="DP110" s="189">
        <f>DQ110+DR110+DS110</f>
        <v>26038.15</v>
      </c>
      <c r="DQ110" s="190">
        <v>26038.15</v>
      </c>
      <c r="DR110" s="190">
        <v>0</v>
      </c>
      <c r="DS110" s="190">
        <v>0</v>
      </c>
      <c r="DT110" s="189">
        <f>$AW110-$AX110-BC110</f>
        <v>0</v>
      </c>
      <c r="DU110" s="189">
        <f>BC110-AY110</f>
        <v>0</v>
      </c>
      <c r="DV110" s="190"/>
      <c r="DW110" s="190"/>
      <c r="DX110" s="191" t="s">
        <v>243</v>
      </c>
      <c r="DY110" s="190"/>
      <c r="DZ110" s="191" t="s">
        <v>243</v>
      </c>
      <c r="EA110" s="193" t="s">
        <v>25</v>
      </c>
      <c r="EB110" s="168">
        <v>0</v>
      </c>
      <c r="EC110" s="137" t="str">
        <f>AN110 &amp; EB110</f>
        <v>Прибыль направляемая на инвестиции0</v>
      </c>
      <c r="ED110" s="137" t="str">
        <f>AN110&amp;AO110</f>
        <v>Прибыль направляемая на инвестициинет</v>
      </c>
      <c r="EE110" s="138"/>
      <c r="EF110" s="138"/>
      <c r="EG110" s="182"/>
      <c r="EH110" s="182"/>
      <c r="EI110" s="182"/>
      <c r="EJ110" s="182"/>
      <c r="EV110" s="138"/>
    </row>
    <row r="111" spans="3:152" ht="11.25" customHeight="1" x14ac:dyDescent="0.25">
      <c r="C111" s="158"/>
      <c r="D111" s="159">
        <v>20</v>
      </c>
      <c r="E111" s="160" t="s">
        <v>264</v>
      </c>
      <c r="F111" s="160"/>
      <c r="G111" s="160" t="s">
        <v>229</v>
      </c>
      <c r="H111" s="160" t="s">
        <v>277</v>
      </c>
      <c r="I111" s="160" t="s">
        <v>231</v>
      </c>
      <c r="J111" s="160" t="s">
        <v>231</v>
      </c>
      <c r="K111" s="159" t="s">
        <v>232</v>
      </c>
      <c r="L111" s="161"/>
      <c r="M111" s="161"/>
      <c r="N111" s="159">
        <v>1</v>
      </c>
      <c r="O111" s="159">
        <v>2022</v>
      </c>
      <c r="P111" s="162" t="s">
        <v>233</v>
      </c>
      <c r="Q111" s="162" t="s">
        <v>234</v>
      </c>
      <c r="R111" s="163">
        <v>0</v>
      </c>
      <c r="S111" s="164">
        <v>0</v>
      </c>
      <c r="T111" s="194" t="s">
        <v>261</v>
      </c>
      <c r="U111" s="166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7"/>
      <c r="BQ111" s="167"/>
      <c r="BR111" s="167"/>
      <c r="BS111" s="167"/>
      <c r="BT111" s="167"/>
      <c r="BU111" s="167"/>
      <c r="BV111" s="167"/>
      <c r="BW111" s="167"/>
      <c r="BX111" s="167"/>
      <c r="BY111" s="167"/>
      <c r="BZ111" s="167"/>
      <c r="CA111" s="167"/>
      <c r="CB111" s="167"/>
      <c r="CC111" s="167"/>
      <c r="CD111" s="167"/>
      <c r="CE111" s="167"/>
      <c r="CF111" s="167"/>
      <c r="CG111" s="167"/>
      <c r="CH111" s="167"/>
      <c r="CI111" s="167"/>
      <c r="CJ111" s="167"/>
      <c r="CK111" s="167"/>
      <c r="CL111" s="167"/>
      <c r="CM111" s="167"/>
      <c r="CN111" s="167"/>
      <c r="CO111" s="167"/>
      <c r="CP111" s="167"/>
      <c r="CQ111" s="167"/>
      <c r="CR111" s="167"/>
      <c r="CS111" s="167"/>
      <c r="CT111" s="167"/>
      <c r="CU111" s="167"/>
      <c r="CV111" s="167"/>
      <c r="CW111" s="167"/>
      <c r="CX111" s="167"/>
      <c r="CY111" s="167"/>
      <c r="CZ111" s="167"/>
      <c r="DA111" s="167"/>
      <c r="DB111" s="167"/>
      <c r="DC111" s="167"/>
      <c r="DD111" s="167"/>
      <c r="DE111" s="167"/>
      <c r="DF111" s="167"/>
      <c r="DG111" s="167"/>
      <c r="DH111" s="167"/>
      <c r="DI111" s="167"/>
      <c r="DJ111" s="167"/>
      <c r="DK111" s="167"/>
      <c r="DL111" s="167"/>
      <c r="DM111" s="167"/>
      <c r="DN111" s="167"/>
      <c r="DO111" s="167"/>
      <c r="DP111" s="167"/>
      <c r="DQ111" s="167"/>
      <c r="DR111" s="167"/>
      <c r="DS111" s="167"/>
      <c r="DT111" s="167"/>
      <c r="DU111" s="167"/>
      <c r="DV111" s="167"/>
      <c r="DW111" s="167"/>
      <c r="DX111" s="167"/>
      <c r="DY111" s="167"/>
      <c r="DZ111" s="167"/>
      <c r="EA111" s="167"/>
      <c r="EB111" s="168"/>
      <c r="EC111" s="138"/>
      <c r="ED111" s="138"/>
      <c r="EE111" s="138"/>
      <c r="EF111" s="138"/>
      <c r="EG111" s="138"/>
      <c r="EH111" s="138"/>
      <c r="EI111" s="138"/>
    </row>
    <row r="112" spans="3:152" ht="11.25" customHeight="1" x14ac:dyDescent="0.25">
      <c r="C112" s="158"/>
      <c r="D112" s="169"/>
      <c r="E112" s="170"/>
      <c r="F112" s="170"/>
      <c r="G112" s="170"/>
      <c r="H112" s="170"/>
      <c r="I112" s="170"/>
      <c r="J112" s="170"/>
      <c r="K112" s="169"/>
      <c r="L112" s="171"/>
      <c r="M112" s="171"/>
      <c r="N112" s="169"/>
      <c r="O112" s="169"/>
      <c r="P112" s="172"/>
      <c r="Q112" s="172"/>
      <c r="R112" s="173"/>
      <c r="S112" s="174"/>
      <c r="T112" s="195"/>
      <c r="U112" s="176"/>
      <c r="V112" s="177">
        <v>1</v>
      </c>
      <c r="W112" s="178" t="s">
        <v>235</v>
      </c>
      <c r="X112" s="178" t="s">
        <v>270</v>
      </c>
      <c r="Y112" s="178" t="s">
        <v>237</v>
      </c>
      <c r="Z112" s="178" t="s">
        <v>231</v>
      </c>
      <c r="AA112" s="178" t="s">
        <v>231</v>
      </c>
      <c r="AB112" s="178" t="s">
        <v>232</v>
      </c>
      <c r="AC112" s="178" t="s">
        <v>238</v>
      </c>
      <c r="AD112" s="178" t="s">
        <v>239</v>
      </c>
      <c r="AE112" s="178" t="s">
        <v>271</v>
      </c>
      <c r="AF112" s="178" t="s">
        <v>272</v>
      </c>
      <c r="AG112" s="178" t="s">
        <v>231</v>
      </c>
      <c r="AH112" s="178" t="s">
        <v>231</v>
      </c>
      <c r="AI112" s="178" t="s">
        <v>232</v>
      </c>
      <c r="AJ112" s="178" t="s">
        <v>238</v>
      </c>
      <c r="AK112" s="178" t="s">
        <v>239</v>
      </c>
      <c r="AL112" s="179"/>
      <c r="AM112" s="180"/>
      <c r="AN112" s="181"/>
      <c r="AO112" s="181"/>
      <c r="AP112" s="181"/>
      <c r="AQ112" s="181"/>
      <c r="AR112" s="181"/>
      <c r="AS112" s="181"/>
      <c r="AT112" s="181"/>
      <c r="AU112" s="181"/>
      <c r="AV112" s="181"/>
      <c r="AW112" s="77"/>
      <c r="AX112" s="77"/>
      <c r="AY112" s="77"/>
      <c r="AZ112" s="77"/>
      <c r="BA112" s="77"/>
      <c r="BB112" s="77"/>
      <c r="BC112" s="77"/>
      <c r="BD112" s="77"/>
      <c r="BE112" s="77"/>
      <c r="BF112" s="77"/>
      <c r="BG112" s="77"/>
      <c r="BH112" s="77"/>
      <c r="BI112" s="77"/>
      <c r="BJ112" s="77"/>
      <c r="BK112" s="77"/>
      <c r="BL112" s="77"/>
      <c r="BM112" s="77"/>
      <c r="BN112" s="77"/>
      <c r="BO112" s="77"/>
      <c r="BP112" s="77"/>
      <c r="BQ112" s="77"/>
      <c r="BR112" s="77"/>
      <c r="BS112" s="77"/>
      <c r="BT112" s="77"/>
      <c r="BU112" s="77"/>
      <c r="BV112" s="77"/>
      <c r="BW112" s="77"/>
      <c r="BX112" s="77"/>
      <c r="BY112" s="77"/>
      <c r="BZ112" s="77"/>
      <c r="CA112" s="77"/>
      <c r="CB112" s="77"/>
      <c r="CC112" s="77"/>
      <c r="CD112" s="77"/>
      <c r="CE112" s="77"/>
      <c r="CF112" s="77"/>
      <c r="CG112" s="77"/>
      <c r="CH112" s="77"/>
      <c r="CI112" s="77"/>
      <c r="CJ112" s="77"/>
      <c r="CK112" s="77"/>
      <c r="CL112" s="77"/>
      <c r="CM112" s="77"/>
      <c r="CN112" s="77"/>
      <c r="CO112" s="77"/>
      <c r="CP112" s="77"/>
      <c r="CQ112" s="77"/>
      <c r="CR112" s="77"/>
      <c r="CS112" s="77"/>
      <c r="CT112" s="77"/>
      <c r="CU112" s="77"/>
      <c r="CV112" s="77"/>
      <c r="CW112" s="77"/>
      <c r="CX112" s="77"/>
      <c r="CY112" s="77"/>
      <c r="CZ112" s="77"/>
      <c r="DA112" s="77"/>
      <c r="DB112" s="77"/>
      <c r="DC112" s="77"/>
      <c r="DD112" s="77"/>
      <c r="DE112" s="77"/>
      <c r="DF112" s="77"/>
      <c r="DG112" s="77"/>
      <c r="DH112" s="77"/>
      <c r="DI112" s="77"/>
      <c r="DJ112" s="77"/>
      <c r="DK112" s="77"/>
      <c r="DL112" s="77"/>
      <c r="DM112" s="77"/>
      <c r="DN112" s="77"/>
      <c r="DO112" s="77"/>
      <c r="DP112" s="77"/>
      <c r="DQ112" s="77"/>
      <c r="DR112" s="77"/>
      <c r="DS112" s="77"/>
      <c r="DT112" s="77"/>
      <c r="DU112" s="77"/>
      <c r="DV112" s="77"/>
      <c r="DW112" s="77"/>
      <c r="DX112" s="77"/>
      <c r="DY112" s="77"/>
      <c r="DZ112" s="77"/>
      <c r="EA112" s="77"/>
      <c r="EB112" s="168"/>
      <c r="EC112" s="182"/>
      <c r="ED112" s="182"/>
      <c r="EE112" s="182"/>
      <c r="EF112" s="138"/>
      <c r="EG112" s="182"/>
      <c r="EH112" s="182"/>
      <c r="EI112" s="182"/>
      <c r="EJ112" s="182"/>
      <c r="EK112" s="182"/>
    </row>
    <row r="113" spans="3:152" ht="15" customHeight="1" thickBot="1" x14ac:dyDescent="0.3">
      <c r="C113" s="158"/>
      <c r="D113" s="169"/>
      <c r="E113" s="170"/>
      <c r="F113" s="170"/>
      <c r="G113" s="170"/>
      <c r="H113" s="170"/>
      <c r="I113" s="170"/>
      <c r="J113" s="170"/>
      <c r="K113" s="169"/>
      <c r="L113" s="171"/>
      <c r="M113" s="171"/>
      <c r="N113" s="169"/>
      <c r="O113" s="169"/>
      <c r="P113" s="172"/>
      <c r="Q113" s="172"/>
      <c r="R113" s="173"/>
      <c r="S113" s="174"/>
      <c r="T113" s="195"/>
      <c r="U113" s="183"/>
      <c r="V113" s="184"/>
      <c r="W113" s="185"/>
      <c r="X113" s="185"/>
      <c r="Y113" s="185"/>
      <c r="Z113" s="185"/>
      <c r="AA113" s="185"/>
      <c r="AB113" s="185"/>
      <c r="AC113" s="185"/>
      <c r="AD113" s="185"/>
      <c r="AE113" s="185"/>
      <c r="AF113" s="185"/>
      <c r="AG113" s="185"/>
      <c r="AH113" s="185"/>
      <c r="AI113" s="185"/>
      <c r="AJ113" s="185"/>
      <c r="AK113" s="185"/>
      <c r="AL113" s="186"/>
      <c r="AM113" s="128" t="s">
        <v>242</v>
      </c>
      <c r="AN113" s="187" t="s">
        <v>189</v>
      </c>
      <c r="AO113" s="188" t="s">
        <v>22</v>
      </c>
      <c r="AP113" s="188"/>
      <c r="AQ113" s="188"/>
      <c r="AR113" s="188"/>
      <c r="AS113" s="188"/>
      <c r="AT113" s="188"/>
      <c r="AU113" s="188"/>
      <c r="AV113" s="188"/>
      <c r="AW113" s="189">
        <v>10417.129999999999</v>
      </c>
      <c r="AX113" s="189">
        <v>0</v>
      </c>
      <c r="AY113" s="189">
        <v>10417.129999999999</v>
      </c>
      <c r="AZ113" s="189">
        <f>BE113</f>
        <v>0</v>
      </c>
      <c r="BA113" s="189">
        <f>BV113</f>
        <v>0</v>
      </c>
      <c r="BB113" s="189">
        <f>CM113</f>
        <v>0</v>
      </c>
      <c r="BC113" s="189">
        <f>DD113</f>
        <v>10416.67</v>
      </c>
      <c r="BD113" s="189">
        <f>AW113-AX113-BC113</f>
        <v>0.45999999999912689</v>
      </c>
      <c r="BE113" s="189">
        <f>BQ113</f>
        <v>0</v>
      </c>
      <c r="BF113" s="189">
        <f>BR113</f>
        <v>0</v>
      </c>
      <c r="BG113" s="189">
        <f>BS113</f>
        <v>0</v>
      </c>
      <c r="BH113" s="189">
        <f>BT113</f>
        <v>0</v>
      </c>
      <c r="BI113" s="189">
        <f>BJ113+BK113+BL113</f>
        <v>0</v>
      </c>
      <c r="BJ113" s="190">
        <v>0</v>
      </c>
      <c r="BK113" s="190">
        <v>0</v>
      </c>
      <c r="BL113" s="190">
        <v>0</v>
      </c>
      <c r="BM113" s="189">
        <f>BN113+BO113+BP113</f>
        <v>0</v>
      </c>
      <c r="BN113" s="190">
        <v>0</v>
      </c>
      <c r="BO113" s="190">
        <v>0</v>
      </c>
      <c r="BP113" s="190">
        <v>0</v>
      </c>
      <c r="BQ113" s="189">
        <f>BR113+BS113+BT113</f>
        <v>0</v>
      </c>
      <c r="BR113" s="190">
        <v>0</v>
      </c>
      <c r="BS113" s="190">
        <v>0</v>
      </c>
      <c r="BT113" s="190">
        <v>0</v>
      </c>
      <c r="BU113" s="189">
        <f>$AW113-$AX113-AZ113</f>
        <v>10417.129999999999</v>
      </c>
      <c r="BV113" s="189">
        <f>CH113</f>
        <v>0</v>
      </c>
      <c r="BW113" s="189">
        <f>CI113</f>
        <v>0</v>
      </c>
      <c r="BX113" s="189">
        <f>CJ113</f>
        <v>0</v>
      </c>
      <c r="BY113" s="189">
        <f>CK113</f>
        <v>0</v>
      </c>
      <c r="BZ113" s="189">
        <f>CA113+CB113+CC113</f>
        <v>0</v>
      </c>
      <c r="CA113" s="190">
        <v>0</v>
      </c>
      <c r="CB113" s="190">
        <v>0</v>
      </c>
      <c r="CC113" s="190">
        <v>0</v>
      </c>
      <c r="CD113" s="189">
        <f>CE113+CF113+CG113</f>
        <v>0</v>
      </c>
      <c r="CE113" s="190">
        <v>0</v>
      </c>
      <c r="CF113" s="190">
        <v>0</v>
      </c>
      <c r="CG113" s="190">
        <v>0</v>
      </c>
      <c r="CH113" s="189">
        <f>CI113+CJ113+CK113</f>
        <v>0</v>
      </c>
      <c r="CI113" s="190">
        <v>0</v>
      </c>
      <c r="CJ113" s="190">
        <v>0</v>
      </c>
      <c r="CK113" s="190">
        <v>0</v>
      </c>
      <c r="CL113" s="189">
        <f>$AW113-$AX113-BA113</f>
        <v>10417.129999999999</v>
      </c>
      <c r="CM113" s="189">
        <f>CY113</f>
        <v>0</v>
      </c>
      <c r="CN113" s="189">
        <f>CZ113</f>
        <v>0</v>
      </c>
      <c r="CO113" s="189">
        <f>DA113</f>
        <v>0</v>
      </c>
      <c r="CP113" s="189">
        <f>DB113</f>
        <v>0</v>
      </c>
      <c r="CQ113" s="189">
        <f>CR113+CS113+CT113</f>
        <v>0</v>
      </c>
      <c r="CR113" s="190">
        <v>0</v>
      </c>
      <c r="CS113" s="190">
        <v>0</v>
      </c>
      <c r="CT113" s="190">
        <v>0</v>
      </c>
      <c r="CU113" s="189">
        <f>CV113+CW113+CX113</f>
        <v>0</v>
      </c>
      <c r="CV113" s="190">
        <v>0</v>
      </c>
      <c r="CW113" s="190">
        <v>0</v>
      </c>
      <c r="CX113" s="190">
        <v>0</v>
      </c>
      <c r="CY113" s="189">
        <f>CZ113+DA113+DB113</f>
        <v>0</v>
      </c>
      <c r="CZ113" s="190">
        <v>0</v>
      </c>
      <c r="DA113" s="190">
        <v>0</v>
      </c>
      <c r="DB113" s="190">
        <v>0</v>
      </c>
      <c r="DC113" s="189">
        <f>$AW113-$AX113-BB113</f>
        <v>10417.129999999999</v>
      </c>
      <c r="DD113" s="189">
        <f>DP113</f>
        <v>10416.67</v>
      </c>
      <c r="DE113" s="189">
        <f>DQ113</f>
        <v>10416.67</v>
      </c>
      <c r="DF113" s="189">
        <f>DR113</f>
        <v>0</v>
      </c>
      <c r="DG113" s="189">
        <f>DS113</f>
        <v>0</v>
      </c>
      <c r="DH113" s="189">
        <f>DI113+DJ113+DK113</f>
        <v>0</v>
      </c>
      <c r="DI113" s="190">
        <v>0</v>
      </c>
      <c r="DJ113" s="190">
        <v>0</v>
      </c>
      <c r="DK113" s="190">
        <v>0</v>
      </c>
      <c r="DL113" s="189">
        <f>DM113+DN113+DO113</f>
        <v>0</v>
      </c>
      <c r="DM113" s="190">
        <v>0</v>
      </c>
      <c r="DN113" s="190">
        <v>0</v>
      </c>
      <c r="DO113" s="190">
        <v>0</v>
      </c>
      <c r="DP113" s="189">
        <f>DQ113+DR113+DS113</f>
        <v>10416.67</v>
      </c>
      <c r="DQ113" s="190">
        <v>10416.67</v>
      </c>
      <c r="DR113" s="190">
        <v>0</v>
      </c>
      <c r="DS113" s="190">
        <v>0</v>
      </c>
      <c r="DT113" s="189">
        <f>$AW113-$AX113-BC113</f>
        <v>0.45999999999912689</v>
      </c>
      <c r="DU113" s="189">
        <f>BC113-AY113</f>
        <v>-0.45999999999912689</v>
      </c>
      <c r="DV113" s="190"/>
      <c r="DW113" s="190"/>
      <c r="DX113" s="191" t="s">
        <v>243</v>
      </c>
      <c r="DY113" s="190">
        <v>0.46</v>
      </c>
      <c r="DZ113" s="191" t="s">
        <v>243</v>
      </c>
      <c r="EA113" s="193" t="s">
        <v>25</v>
      </c>
      <c r="EB113" s="168">
        <v>0</v>
      </c>
      <c r="EC113" s="137" t="str">
        <f>AN113 &amp; EB113</f>
        <v>Прибыль направляемая на инвестиции0</v>
      </c>
      <c r="ED113" s="137" t="str">
        <f>AN113&amp;AO113</f>
        <v>Прибыль направляемая на инвестициинет</v>
      </c>
      <c r="EE113" s="138"/>
      <c r="EF113" s="138"/>
      <c r="EG113" s="182"/>
      <c r="EH113" s="182"/>
      <c r="EI113" s="182"/>
      <c r="EJ113" s="182"/>
      <c r="EV113" s="138"/>
    </row>
    <row r="114" spans="3:152" ht="11.25" customHeight="1" x14ac:dyDescent="0.25">
      <c r="C114" s="158"/>
      <c r="D114" s="159">
        <v>21</v>
      </c>
      <c r="E114" s="160" t="s">
        <v>264</v>
      </c>
      <c r="F114" s="160"/>
      <c r="G114" s="160" t="s">
        <v>229</v>
      </c>
      <c r="H114" s="160" t="s">
        <v>278</v>
      </c>
      <c r="I114" s="160" t="s">
        <v>231</v>
      </c>
      <c r="J114" s="160" t="s">
        <v>231</v>
      </c>
      <c r="K114" s="159" t="s">
        <v>232</v>
      </c>
      <c r="L114" s="161"/>
      <c r="M114" s="161"/>
      <c r="N114" s="159">
        <v>1</v>
      </c>
      <c r="O114" s="159">
        <v>2023</v>
      </c>
      <c r="P114" s="162" t="s">
        <v>233</v>
      </c>
      <c r="Q114" s="162" t="s">
        <v>234</v>
      </c>
      <c r="R114" s="163">
        <v>0</v>
      </c>
      <c r="S114" s="164">
        <v>0</v>
      </c>
      <c r="T114" s="165" t="s">
        <v>25</v>
      </c>
      <c r="U114" s="166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  <c r="AO114" s="167"/>
      <c r="AP114" s="167"/>
      <c r="AQ114" s="167"/>
      <c r="AR114" s="167"/>
      <c r="AS114" s="167"/>
      <c r="AT114" s="167"/>
      <c r="AU114" s="167"/>
      <c r="AV114" s="167"/>
      <c r="AW114" s="167"/>
      <c r="AX114" s="167"/>
      <c r="AY114" s="167"/>
      <c r="AZ114" s="167"/>
      <c r="BA114" s="167"/>
      <c r="BB114" s="167"/>
      <c r="BC114" s="167"/>
      <c r="BD114" s="167"/>
      <c r="BE114" s="167"/>
      <c r="BF114" s="167"/>
      <c r="BG114" s="167"/>
      <c r="BH114" s="167"/>
      <c r="BI114" s="167"/>
      <c r="BJ114" s="167"/>
      <c r="BK114" s="167"/>
      <c r="BL114" s="167"/>
      <c r="BM114" s="167"/>
      <c r="BN114" s="167"/>
      <c r="BO114" s="167"/>
      <c r="BP114" s="167"/>
      <c r="BQ114" s="167"/>
      <c r="BR114" s="167"/>
      <c r="BS114" s="167"/>
      <c r="BT114" s="167"/>
      <c r="BU114" s="167"/>
      <c r="BV114" s="167"/>
      <c r="BW114" s="167"/>
      <c r="BX114" s="167"/>
      <c r="BY114" s="167"/>
      <c r="BZ114" s="167"/>
      <c r="CA114" s="167"/>
      <c r="CB114" s="167"/>
      <c r="CC114" s="167"/>
      <c r="CD114" s="167"/>
      <c r="CE114" s="167"/>
      <c r="CF114" s="167"/>
      <c r="CG114" s="167"/>
      <c r="CH114" s="167"/>
      <c r="CI114" s="167"/>
      <c r="CJ114" s="167"/>
      <c r="CK114" s="167"/>
      <c r="CL114" s="167"/>
      <c r="CM114" s="167"/>
      <c r="CN114" s="167"/>
      <c r="CO114" s="167"/>
      <c r="CP114" s="167"/>
      <c r="CQ114" s="167"/>
      <c r="CR114" s="167"/>
      <c r="CS114" s="167"/>
      <c r="CT114" s="167"/>
      <c r="CU114" s="167"/>
      <c r="CV114" s="167"/>
      <c r="CW114" s="167"/>
      <c r="CX114" s="167"/>
      <c r="CY114" s="167"/>
      <c r="CZ114" s="167"/>
      <c r="DA114" s="167"/>
      <c r="DB114" s="167"/>
      <c r="DC114" s="167"/>
      <c r="DD114" s="167"/>
      <c r="DE114" s="167"/>
      <c r="DF114" s="167"/>
      <c r="DG114" s="167"/>
      <c r="DH114" s="167"/>
      <c r="DI114" s="167"/>
      <c r="DJ114" s="167"/>
      <c r="DK114" s="167"/>
      <c r="DL114" s="167"/>
      <c r="DM114" s="167"/>
      <c r="DN114" s="167"/>
      <c r="DO114" s="167"/>
      <c r="DP114" s="167"/>
      <c r="DQ114" s="167"/>
      <c r="DR114" s="167"/>
      <c r="DS114" s="167"/>
      <c r="DT114" s="167"/>
      <c r="DU114" s="167"/>
      <c r="DV114" s="167"/>
      <c r="DW114" s="167"/>
      <c r="DX114" s="167"/>
      <c r="DY114" s="167"/>
      <c r="DZ114" s="167"/>
      <c r="EA114" s="167"/>
      <c r="EB114" s="168"/>
      <c r="EC114" s="138"/>
      <c r="ED114" s="138"/>
      <c r="EE114" s="138"/>
      <c r="EF114" s="138"/>
      <c r="EG114" s="138"/>
      <c r="EH114" s="138"/>
      <c r="EI114" s="138"/>
    </row>
    <row r="115" spans="3:152" ht="11.25" customHeight="1" x14ac:dyDescent="0.25">
      <c r="C115" s="158"/>
      <c r="D115" s="169"/>
      <c r="E115" s="170"/>
      <c r="F115" s="170"/>
      <c r="G115" s="170"/>
      <c r="H115" s="170"/>
      <c r="I115" s="170"/>
      <c r="J115" s="170"/>
      <c r="K115" s="169"/>
      <c r="L115" s="171"/>
      <c r="M115" s="171"/>
      <c r="N115" s="169"/>
      <c r="O115" s="169"/>
      <c r="P115" s="172"/>
      <c r="Q115" s="172"/>
      <c r="R115" s="173"/>
      <c r="S115" s="174"/>
      <c r="T115" s="175"/>
      <c r="U115" s="176"/>
      <c r="V115" s="177">
        <v>1</v>
      </c>
      <c r="W115" s="178" t="s">
        <v>279</v>
      </c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178"/>
      <c r="AI115" s="178"/>
      <c r="AJ115" s="178"/>
      <c r="AK115" s="178"/>
      <c r="AL115" s="179"/>
      <c r="AM115" s="180"/>
      <c r="AN115" s="181"/>
      <c r="AO115" s="181"/>
      <c r="AP115" s="181"/>
      <c r="AQ115" s="181"/>
      <c r="AR115" s="181"/>
      <c r="AS115" s="181"/>
      <c r="AT115" s="181"/>
      <c r="AU115" s="181"/>
      <c r="AV115" s="181"/>
      <c r="AW115" s="77"/>
      <c r="AX115" s="77"/>
      <c r="AY115" s="77"/>
      <c r="AZ115" s="77"/>
      <c r="BA115" s="77"/>
      <c r="BB115" s="77"/>
      <c r="BC115" s="77"/>
      <c r="BD115" s="77"/>
      <c r="BE115" s="77"/>
      <c r="BF115" s="77"/>
      <c r="BG115" s="77"/>
      <c r="BH115" s="77"/>
      <c r="BI115" s="77"/>
      <c r="BJ115" s="77"/>
      <c r="BK115" s="77"/>
      <c r="BL115" s="77"/>
      <c r="BM115" s="77"/>
      <c r="BN115" s="77"/>
      <c r="BO115" s="77"/>
      <c r="BP115" s="77"/>
      <c r="BQ115" s="77"/>
      <c r="BR115" s="77"/>
      <c r="BS115" s="77"/>
      <c r="BT115" s="77"/>
      <c r="BU115" s="77"/>
      <c r="BV115" s="77"/>
      <c r="BW115" s="77"/>
      <c r="BX115" s="77"/>
      <c r="BY115" s="77"/>
      <c r="BZ115" s="77"/>
      <c r="CA115" s="77"/>
      <c r="CB115" s="77"/>
      <c r="CC115" s="77"/>
      <c r="CD115" s="77"/>
      <c r="CE115" s="77"/>
      <c r="CF115" s="77"/>
      <c r="CG115" s="77"/>
      <c r="CH115" s="77"/>
      <c r="CI115" s="77"/>
      <c r="CJ115" s="77"/>
      <c r="CK115" s="77"/>
      <c r="CL115" s="77"/>
      <c r="CM115" s="77"/>
      <c r="CN115" s="77"/>
      <c r="CO115" s="77"/>
      <c r="CP115" s="77"/>
      <c r="CQ115" s="77"/>
      <c r="CR115" s="77"/>
      <c r="CS115" s="77"/>
      <c r="CT115" s="77"/>
      <c r="CU115" s="77"/>
      <c r="CV115" s="77"/>
      <c r="CW115" s="77"/>
      <c r="CX115" s="77"/>
      <c r="CY115" s="77"/>
      <c r="CZ115" s="77"/>
      <c r="DA115" s="77"/>
      <c r="DB115" s="77"/>
      <c r="DC115" s="77"/>
      <c r="DD115" s="77"/>
      <c r="DE115" s="77"/>
      <c r="DF115" s="77"/>
      <c r="DG115" s="77"/>
      <c r="DH115" s="77"/>
      <c r="DI115" s="77"/>
      <c r="DJ115" s="77"/>
      <c r="DK115" s="77"/>
      <c r="DL115" s="77"/>
      <c r="DM115" s="77"/>
      <c r="DN115" s="77"/>
      <c r="DO115" s="77"/>
      <c r="DP115" s="77"/>
      <c r="DQ115" s="77"/>
      <c r="DR115" s="77"/>
      <c r="DS115" s="77"/>
      <c r="DT115" s="77"/>
      <c r="DU115" s="77"/>
      <c r="DV115" s="77"/>
      <c r="DW115" s="77"/>
      <c r="DX115" s="77"/>
      <c r="DY115" s="77"/>
      <c r="DZ115" s="77"/>
      <c r="EA115" s="77"/>
      <c r="EB115" s="168"/>
      <c r="EC115" s="182"/>
      <c r="ED115" s="182"/>
      <c r="EE115" s="182"/>
      <c r="EF115" s="138"/>
      <c r="EG115" s="182"/>
      <c r="EH115" s="182"/>
      <c r="EI115" s="182"/>
      <c r="EJ115" s="182"/>
      <c r="EK115" s="182"/>
    </row>
    <row r="116" spans="3:152" ht="15" customHeight="1" x14ac:dyDescent="0.25">
      <c r="C116" s="158"/>
      <c r="D116" s="169"/>
      <c r="E116" s="170"/>
      <c r="F116" s="170"/>
      <c r="G116" s="170"/>
      <c r="H116" s="170"/>
      <c r="I116" s="170"/>
      <c r="J116" s="170"/>
      <c r="K116" s="169"/>
      <c r="L116" s="171"/>
      <c r="M116" s="171"/>
      <c r="N116" s="169"/>
      <c r="O116" s="169"/>
      <c r="P116" s="172"/>
      <c r="Q116" s="172"/>
      <c r="R116" s="173"/>
      <c r="S116" s="174"/>
      <c r="T116" s="175"/>
      <c r="U116" s="183"/>
      <c r="V116" s="184"/>
      <c r="W116" s="185"/>
      <c r="X116" s="185"/>
      <c r="Y116" s="185"/>
      <c r="Z116" s="185"/>
      <c r="AA116" s="185"/>
      <c r="AB116" s="185"/>
      <c r="AC116" s="185"/>
      <c r="AD116" s="185"/>
      <c r="AE116" s="185"/>
      <c r="AF116" s="185"/>
      <c r="AG116" s="185"/>
      <c r="AH116" s="185"/>
      <c r="AI116" s="185"/>
      <c r="AJ116" s="185"/>
      <c r="AK116" s="185"/>
      <c r="AL116" s="186"/>
      <c r="AM116" s="128" t="s">
        <v>242</v>
      </c>
      <c r="AN116" s="187" t="s">
        <v>189</v>
      </c>
      <c r="AO116" s="188" t="s">
        <v>22</v>
      </c>
      <c r="AP116" s="188"/>
      <c r="AQ116" s="188"/>
      <c r="AR116" s="188"/>
      <c r="AS116" s="188"/>
      <c r="AT116" s="188"/>
      <c r="AU116" s="188"/>
      <c r="AV116" s="188"/>
      <c r="AW116" s="189">
        <v>6066.66</v>
      </c>
      <c r="AX116" s="189">
        <v>0</v>
      </c>
      <c r="AY116" s="189">
        <v>0</v>
      </c>
      <c r="AZ116" s="189">
        <f>BE116</f>
        <v>0</v>
      </c>
      <c r="BA116" s="189">
        <f>BV116</f>
        <v>0</v>
      </c>
      <c r="BB116" s="189">
        <f>CM116</f>
        <v>0</v>
      </c>
      <c r="BC116" s="189">
        <f>DD116</f>
        <v>0</v>
      </c>
      <c r="BD116" s="189">
        <f>AW116-AX116-BC116</f>
        <v>6066.66</v>
      </c>
      <c r="BE116" s="189">
        <f t="shared" ref="BE116:BH117" si="76">BQ116</f>
        <v>0</v>
      </c>
      <c r="BF116" s="189">
        <f t="shared" si="76"/>
        <v>0</v>
      </c>
      <c r="BG116" s="189">
        <f t="shared" si="76"/>
        <v>0</v>
      </c>
      <c r="BH116" s="189">
        <f t="shared" si="76"/>
        <v>0</v>
      </c>
      <c r="BI116" s="189">
        <f>BJ116+BK116+BL116</f>
        <v>0</v>
      </c>
      <c r="BJ116" s="190">
        <v>0</v>
      </c>
      <c r="BK116" s="190">
        <v>0</v>
      </c>
      <c r="BL116" s="190">
        <v>0</v>
      </c>
      <c r="BM116" s="189">
        <f>BN116+BO116+BP116</f>
        <v>0</v>
      </c>
      <c r="BN116" s="190">
        <v>0</v>
      </c>
      <c r="BO116" s="190">
        <v>0</v>
      </c>
      <c r="BP116" s="190">
        <v>0</v>
      </c>
      <c r="BQ116" s="189">
        <f>BR116+BS116+BT116</f>
        <v>0</v>
      </c>
      <c r="BR116" s="190">
        <v>0</v>
      </c>
      <c r="BS116" s="190">
        <v>0</v>
      </c>
      <c r="BT116" s="190">
        <v>0</v>
      </c>
      <c r="BU116" s="189">
        <f>$AW116-$AX116-AZ116</f>
        <v>6066.66</v>
      </c>
      <c r="BV116" s="189">
        <f t="shared" ref="BV116:BY117" si="77">CH116</f>
        <v>0</v>
      </c>
      <c r="BW116" s="189">
        <f t="shared" si="77"/>
        <v>0</v>
      </c>
      <c r="BX116" s="189">
        <f t="shared" si="77"/>
        <v>0</v>
      </c>
      <c r="BY116" s="189">
        <f t="shared" si="77"/>
        <v>0</v>
      </c>
      <c r="BZ116" s="189">
        <f>CA116+CB116+CC116</f>
        <v>0</v>
      </c>
      <c r="CA116" s="190">
        <v>0</v>
      </c>
      <c r="CB116" s="190">
        <v>0</v>
      </c>
      <c r="CC116" s="190">
        <v>0</v>
      </c>
      <c r="CD116" s="189">
        <f>CE116+CF116+CG116</f>
        <v>0</v>
      </c>
      <c r="CE116" s="190">
        <v>0</v>
      </c>
      <c r="CF116" s="190">
        <v>0</v>
      </c>
      <c r="CG116" s="190">
        <v>0</v>
      </c>
      <c r="CH116" s="189">
        <f>CI116+CJ116+CK116</f>
        <v>0</v>
      </c>
      <c r="CI116" s="190">
        <v>0</v>
      </c>
      <c r="CJ116" s="190">
        <v>0</v>
      </c>
      <c r="CK116" s="190">
        <v>0</v>
      </c>
      <c r="CL116" s="189">
        <f>$AW116-$AX116-BA116</f>
        <v>6066.66</v>
      </c>
      <c r="CM116" s="189">
        <f t="shared" ref="CM116:CP117" si="78">CY116</f>
        <v>0</v>
      </c>
      <c r="CN116" s="189">
        <f t="shared" si="78"/>
        <v>0</v>
      </c>
      <c r="CO116" s="189">
        <f t="shared" si="78"/>
        <v>0</v>
      </c>
      <c r="CP116" s="189">
        <f t="shared" si="78"/>
        <v>0</v>
      </c>
      <c r="CQ116" s="189">
        <f>CR116+CS116+CT116</f>
        <v>0</v>
      </c>
      <c r="CR116" s="190">
        <v>0</v>
      </c>
      <c r="CS116" s="190">
        <v>0</v>
      </c>
      <c r="CT116" s="190">
        <v>0</v>
      </c>
      <c r="CU116" s="189">
        <f>CV116+CW116+CX116</f>
        <v>0</v>
      </c>
      <c r="CV116" s="190">
        <v>0</v>
      </c>
      <c r="CW116" s="190">
        <v>0</v>
      </c>
      <c r="CX116" s="190">
        <v>0</v>
      </c>
      <c r="CY116" s="189">
        <f>CZ116+DA116+DB116</f>
        <v>0</v>
      </c>
      <c r="CZ116" s="190">
        <v>0</v>
      </c>
      <c r="DA116" s="190">
        <v>0</v>
      </c>
      <c r="DB116" s="190">
        <v>0</v>
      </c>
      <c r="DC116" s="189">
        <f>$AW116-$AX116-BB116</f>
        <v>6066.66</v>
      </c>
      <c r="DD116" s="189">
        <f t="shared" ref="DD116:DG117" si="79">DP116</f>
        <v>0</v>
      </c>
      <c r="DE116" s="189">
        <f t="shared" si="79"/>
        <v>0</v>
      </c>
      <c r="DF116" s="189">
        <f t="shared" si="79"/>
        <v>0</v>
      </c>
      <c r="DG116" s="189">
        <f t="shared" si="79"/>
        <v>0</v>
      </c>
      <c r="DH116" s="189">
        <f>DI116+DJ116+DK116</f>
        <v>0</v>
      </c>
      <c r="DI116" s="190">
        <v>0</v>
      </c>
      <c r="DJ116" s="190">
        <v>0</v>
      </c>
      <c r="DK116" s="190">
        <v>0</v>
      </c>
      <c r="DL116" s="189">
        <f>DM116+DN116+DO116</f>
        <v>0</v>
      </c>
      <c r="DM116" s="190">
        <v>0</v>
      </c>
      <c r="DN116" s="190">
        <v>0</v>
      </c>
      <c r="DO116" s="190">
        <v>0</v>
      </c>
      <c r="DP116" s="189">
        <f>DQ116+DR116+DS116</f>
        <v>0</v>
      </c>
      <c r="DQ116" s="190">
        <v>0</v>
      </c>
      <c r="DR116" s="190">
        <v>0</v>
      </c>
      <c r="DS116" s="190">
        <v>0</v>
      </c>
      <c r="DT116" s="189">
        <f>$AW116-$AX116-BC116</f>
        <v>6066.66</v>
      </c>
      <c r="DU116" s="189">
        <f>BC116-AY116</f>
        <v>0</v>
      </c>
      <c r="DV116" s="190"/>
      <c r="DW116" s="190"/>
      <c r="DX116" s="192"/>
      <c r="DY116" s="190"/>
      <c r="DZ116" s="192"/>
      <c r="EA116" s="193" t="s">
        <v>25</v>
      </c>
      <c r="EB116" s="168">
        <v>0</v>
      </c>
      <c r="EC116" s="137" t="str">
        <f>AN116 &amp; EB116</f>
        <v>Прибыль направляемая на инвестиции0</v>
      </c>
      <c r="ED116" s="137" t="str">
        <f>AN116&amp;AO116</f>
        <v>Прибыль направляемая на инвестициинет</v>
      </c>
      <c r="EE116" s="138"/>
      <c r="EF116" s="138"/>
      <c r="EG116" s="182"/>
      <c r="EH116" s="182"/>
      <c r="EI116" s="182"/>
      <c r="EJ116" s="182"/>
      <c r="EV116" s="138"/>
    </row>
    <row r="117" spans="3:152" ht="15" customHeight="1" thickBot="1" x14ac:dyDescent="0.3">
      <c r="C117" s="158"/>
      <c r="D117" s="169"/>
      <c r="E117" s="170"/>
      <c r="F117" s="170"/>
      <c r="G117" s="170"/>
      <c r="H117" s="170"/>
      <c r="I117" s="170"/>
      <c r="J117" s="170"/>
      <c r="K117" s="169"/>
      <c r="L117" s="171"/>
      <c r="M117" s="171"/>
      <c r="N117" s="169"/>
      <c r="O117" s="169"/>
      <c r="P117" s="172"/>
      <c r="Q117" s="172"/>
      <c r="R117" s="173"/>
      <c r="S117" s="174"/>
      <c r="T117" s="175"/>
      <c r="U117" s="183"/>
      <c r="V117" s="184"/>
      <c r="W117" s="185"/>
      <c r="X117" s="185"/>
      <c r="Y117" s="185"/>
      <c r="Z117" s="185"/>
      <c r="AA117" s="185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5"/>
      <c r="AL117" s="186"/>
      <c r="AM117" s="128" t="s">
        <v>196</v>
      </c>
      <c r="AN117" s="187" t="s">
        <v>191</v>
      </c>
      <c r="AO117" s="188" t="s">
        <v>22</v>
      </c>
      <c r="AP117" s="188"/>
      <c r="AQ117" s="188"/>
      <c r="AR117" s="188"/>
      <c r="AS117" s="188"/>
      <c r="AT117" s="188"/>
      <c r="AU117" s="188"/>
      <c r="AV117" s="188"/>
      <c r="AW117" s="189">
        <v>1516.67</v>
      </c>
      <c r="AX117" s="189">
        <v>0</v>
      </c>
      <c r="AY117" s="189">
        <v>0</v>
      </c>
      <c r="AZ117" s="189">
        <f>BE117</f>
        <v>0</v>
      </c>
      <c r="BA117" s="189">
        <f>BV117</f>
        <v>0</v>
      </c>
      <c r="BB117" s="189">
        <f>CM117</f>
        <v>0</v>
      </c>
      <c r="BC117" s="189">
        <f>DD117</f>
        <v>0</v>
      </c>
      <c r="BD117" s="189">
        <f>AW117-AX117-BC117</f>
        <v>1516.67</v>
      </c>
      <c r="BE117" s="189">
        <f t="shared" si="76"/>
        <v>0</v>
      </c>
      <c r="BF117" s="189">
        <f t="shared" si="76"/>
        <v>0</v>
      </c>
      <c r="BG117" s="189">
        <f t="shared" si="76"/>
        <v>0</v>
      </c>
      <c r="BH117" s="189">
        <f t="shared" si="76"/>
        <v>0</v>
      </c>
      <c r="BI117" s="189">
        <f>BJ117+BK117+BL117</f>
        <v>0</v>
      </c>
      <c r="BJ117" s="190">
        <v>0</v>
      </c>
      <c r="BK117" s="190">
        <v>0</v>
      </c>
      <c r="BL117" s="190">
        <v>0</v>
      </c>
      <c r="BM117" s="189">
        <f>BN117+BO117+BP117</f>
        <v>0</v>
      </c>
      <c r="BN117" s="190">
        <v>0</v>
      </c>
      <c r="BO117" s="190">
        <v>0</v>
      </c>
      <c r="BP117" s="190">
        <v>0</v>
      </c>
      <c r="BQ117" s="189">
        <f>BR117+BS117+BT117</f>
        <v>0</v>
      </c>
      <c r="BR117" s="190">
        <v>0</v>
      </c>
      <c r="BS117" s="190">
        <v>0</v>
      </c>
      <c r="BT117" s="190">
        <v>0</v>
      </c>
      <c r="BU117" s="189">
        <f>$AW117-$AX117-AZ117</f>
        <v>1516.67</v>
      </c>
      <c r="BV117" s="189">
        <f t="shared" si="77"/>
        <v>0</v>
      </c>
      <c r="BW117" s="189">
        <f t="shared" si="77"/>
        <v>0</v>
      </c>
      <c r="BX117" s="189">
        <f t="shared" si="77"/>
        <v>0</v>
      </c>
      <c r="BY117" s="189">
        <f t="shared" si="77"/>
        <v>0</v>
      </c>
      <c r="BZ117" s="189">
        <f>CA117+CB117+CC117</f>
        <v>0</v>
      </c>
      <c r="CA117" s="190">
        <v>0</v>
      </c>
      <c r="CB117" s="190">
        <v>0</v>
      </c>
      <c r="CC117" s="190">
        <v>0</v>
      </c>
      <c r="CD117" s="189">
        <f>CE117+CF117+CG117</f>
        <v>0</v>
      </c>
      <c r="CE117" s="190">
        <v>0</v>
      </c>
      <c r="CF117" s="190">
        <v>0</v>
      </c>
      <c r="CG117" s="190">
        <v>0</v>
      </c>
      <c r="CH117" s="189">
        <f>CI117+CJ117+CK117</f>
        <v>0</v>
      </c>
      <c r="CI117" s="190">
        <v>0</v>
      </c>
      <c r="CJ117" s="190">
        <v>0</v>
      </c>
      <c r="CK117" s="190">
        <v>0</v>
      </c>
      <c r="CL117" s="189">
        <f>$AW117-$AX117-BA117</f>
        <v>1516.67</v>
      </c>
      <c r="CM117" s="189">
        <f t="shared" si="78"/>
        <v>0</v>
      </c>
      <c r="CN117" s="189">
        <f t="shared" si="78"/>
        <v>0</v>
      </c>
      <c r="CO117" s="189">
        <f t="shared" si="78"/>
        <v>0</v>
      </c>
      <c r="CP117" s="189">
        <f t="shared" si="78"/>
        <v>0</v>
      </c>
      <c r="CQ117" s="189">
        <f>CR117+CS117+CT117</f>
        <v>0</v>
      </c>
      <c r="CR117" s="190">
        <v>0</v>
      </c>
      <c r="CS117" s="190">
        <v>0</v>
      </c>
      <c r="CT117" s="190">
        <v>0</v>
      </c>
      <c r="CU117" s="189">
        <f>CV117+CW117+CX117</f>
        <v>0</v>
      </c>
      <c r="CV117" s="190">
        <v>0</v>
      </c>
      <c r="CW117" s="190">
        <v>0</v>
      </c>
      <c r="CX117" s="190">
        <v>0</v>
      </c>
      <c r="CY117" s="189">
        <f>CZ117+DA117+DB117</f>
        <v>0</v>
      </c>
      <c r="CZ117" s="190">
        <v>0</v>
      </c>
      <c r="DA117" s="190">
        <v>0</v>
      </c>
      <c r="DB117" s="190">
        <v>0</v>
      </c>
      <c r="DC117" s="189">
        <f>$AW117-$AX117-BB117</f>
        <v>1516.67</v>
      </c>
      <c r="DD117" s="189">
        <f t="shared" si="79"/>
        <v>0</v>
      </c>
      <c r="DE117" s="189">
        <f t="shared" si="79"/>
        <v>0</v>
      </c>
      <c r="DF117" s="189">
        <f t="shared" si="79"/>
        <v>0</v>
      </c>
      <c r="DG117" s="189">
        <f t="shared" si="79"/>
        <v>0</v>
      </c>
      <c r="DH117" s="189">
        <f>DI117+DJ117+DK117</f>
        <v>0</v>
      </c>
      <c r="DI117" s="190">
        <v>0</v>
      </c>
      <c r="DJ117" s="190">
        <v>0</v>
      </c>
      <c r="DK117" s="190">
        <v>0</v>
      </c>
      <c r="DL117" s="189">
        <f>DM117+DN117+DO117</f>
        <v>0</v>
      </c>
      <c r="DM117" s="190">
        <v>0</v>
      </c>
      <c r="DN117" s="190">
        <v>0</v>
      </c>
      <c r="DO117" s="190">
        <v>0</v>
      </c>
      <c r="DP117" s="189">
        <f>DQ117+DR117+DS117</f>
        <v>0</v>
      </c>
      <c r="DQ117" s="190">
        <v>0</v>
      </c>
      <c r="DR117" s="190">
        <v>0</v>
      </c>
      <c r="DS117" s="190">
        <v>0</v>
      </c>
      <c r="DT117" s="189">
        <f>$AW117-$AX117-BC117</f>
        <v>1516.67</v>
      </c>
      <c r="DU117" s="189">
        <f>BC117-AY117</f>
        <v>0</v>
      </c>
      <c r="DV117" s="190"/>
      <c r="DW117" s="190"/>
      <c r="DX117" s="192"/>
      <c r="DY117" s="190"/>
      <c r="DZ117" s="192"/>
      <c r="EA117" s="193" t="s">
        <v>25</v>
      </c>
      <c r="EB117" s="168">
        <v>0</v>
      </c>
      <c r="EC117" s="137" t="str">
        <f>AN117 &amp; EB117</f>
        <v>Амортизационные отчисления0</v>
      </c>
      <c r="ED117" s="137" t="str">
        <f>AN117&amp;AO117</f>
        <v>Амортизационные отчислениянет</v>
      </c>
      <c r="EE117" s="138"/>
      <c r="EF117" s="138"/>
      <c r="EG117" s="182"/>
      <c r="EH117" s="182"/>
      <c r="EI117" s="182"/>
      <c r="EJ117" s="182"/>
      <c r="EV117" s="138"/>
    </row>
    <row r="118" spans="3:152" ht="11.25" customHeight="1" x14ac:dyDescent="0.25">
      <c r="C118" s="158"/>
      <c r="D118" s="159">
        <v>22</v>
      </c>
      <c r="E118" s="160" t="s">
        <v>264</v>
      </c>
      <c r="F118" s="160"/>
      <c r="G118" s="160" t="s">
        <v>229</v>
      </c>
      <c r="H118" s="160" t="s">
        <v>280</v>
      </c>
      <c r="I118" s="160" t="s">
        <v>231</v>
      </c>
      <c r="J118" s="160" t="s">
        <v>231</v>
      </c>
      <c r="K118" s="159" t="s">
        <v>232</v>
      </c>
      <c r="L118" s="161"/>
      <c r="M118" s="161"/>
      <c r="N118" s="159">
        <v>1</v>
      </c>
      <c r="O118" s="159">
        <v>2023</v>
      </c>
      <c r="P118" s="162" t="s">
        <v>233</v>
      </c>
      <c r="Q118" s="162" t="s">
        <v>234</v>
      </c>
      <c r="R118" s="163">
        <v>0</v>
      </c>
      <c r="S118" s="164">
        <v>0</v>
      </c>
      <c r="T118" s="165" t="s">
        <v>25</v>
      </c>
      <c r="U118" s="166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7"/>
      <c r="BQ118" s="167"/>
      <c r="BR118" s="167"/>
      <c r="BS118" s="167"/>
      <c r="BT118" s="167"/>
      <c r="BU118" s="167"/>
      <c r="BV118" s="167"/>
      <c r="BW118" s="167"/>
      <c r="BX118" s="167"/>
      <c r="BY118" s="167"/>
      <c r="BZ118" s="167"/>
      <c r="CA118" s="167"/>
      <c r="CB118" s="167"/>
      <c r="CC118" s="167"/>
      <c r="CD118" s="167"/>
      <c r="CE118" s="167"/>
      <c r="CF118" s="167"/>
      <c r="CG118" s="167"/>
      <c r="CH118" s="167"/>
      <c r="CI118" s="167"/>
      <c r="CJ118" s="167"/>
      <c r="CK118" s="167"/>
      <c r="CL118" s="167"/>
      <c r="CM118" s="167"/>
      <c r="CN118" s="167"/>
      <c r="CO118" s="167"/>
      <c r="CP118" s="167"/>
      <c r="CQ118" s="167"/>
      <c r="CR118" s="167"/>
      <c r="CS118" s="167"/>
      <c r="CT118" s="167"/>
      <c r="CU118" s="167"/>
      <c r="CV118" s="167"/>
      <c r="CW118" s="167"/>
      <c r="CX118" s="167"/>
      <c r="CY118" s="167"/>
      <c r="CZ118" s="167"/>
      <c r="DA118" s="167"/>
      <c r="DB118" s="167"/>
      <c r="DC118" s="167"/>
      <c r="DD118" s="167"/>
      <c r="DE118" s="167"/>
      <c r="DF118" s="167"/>
      <c r="DG118" s="167"/>
      <c r="DH118" s="167"/>
      <c r="DI118" s="167"/>
      <c r="DJ118" s="167"/>
      <c r="DK118" s="167"/>
      <c r="DL118" s="167"/>
      <c r="DM118" s="167"/>
      <c r="DN118" s="167"/>
      <c r="DO118" s="167"/>
      <c r="DP118" s="167"/>
      <c r="DQ118" s="167"/>
      <c r="DR118" s="167"/>
      <c r="DS118" s="167"/>
      <c r="DT118" s="167"/>
      <c r="DU118" s="167"/>
      <c r="DV118" s="167"/>
      <c r="DW118" s="167"/>
      <c r="DX118" s="167"/>
      <c r="DY118" s="167"/>
      <c r="DZ118" s="167"/>
      <c r="EA118" s="167"/>
      <c r="EB118" s="168"/>
      <c r="EC118" s="138"/>
      <c r="ED118" s="138"/>
      <c r="EE118" s="138"/>
      <c r="EF118" s="138"/>
      <c r="EG118" s="138"/>
      <c r="EH118" s="138"/>
      <c r="EI118" s="138"/>
    </row>
    <row r="119" spans="3:152" ht="11.25" customHeight="1" x14ac:dyDescent="0.25">
      <c r="C119" s="158"/>
      <c r="D119" s="169"/>
      <c r="E119" s="170"/>
      <c r="F119" s="170"/>
      <c r="G119" s="170"/>
      <c r="H119" s="170"/>
      <c r="I119" s="170"/>
      <c r="J119" s="170"/>
      <c r="K119" s="169"/>
      <c r="L119" s="171"/>
      <c r="M119" s="171"/>
      <c r="N119" s="169"/>
      <c r="O119" s="169"/>
      <c r="P119" s="172"/>
      <c r="Q119" s="172"/>
      <c r="R119" s="173"/>
      <c r="S119" s="174"/>
      <c r="T119" s="175"/>
      <c r="U119" s="176"/>
      <c r="V119" s="177">
        <v>1</v>
      </c>
      <c r="W119" s="178" t="s">
        <v>279</v>
      </c>
      <c r="X119" s="178"/>
      <c r="Y119" s="178"/>
      <c r="Z119" s="178"/>
      <c r="AA119" s="178"/>
      <c r="AB119" s="178"/>
      <c r="AC119" s="178"/>
      <c r="AD119" s="178"/>
      <c r="AE119" s="178"/>
      <c r="AF119" s="178"/>
      <c r="AG119" s="178"/>
      <c r="AH119" s="178"/>
      <c r="AI119" s="178"/>
      <c r="AJ119" s="178"/>
      <c r="AK119" s="178"/>
      <c r="AL119" s="179"/>
      <c r="AM119" s="180"/>
      <c r="AN119" s="181"/>
      <c r="AO119" s="181"/>
      <c r="AP119" s="181"/>
      <c r="AQ119" s="181"/>
      <c r="AR119" s="181"/>
      <c r="AS119" s="181"/>
      <c r="AT119" s="181"/>
      <c r="AU119" s="181"/>
      <c r="AV119" s="181"/>
      <c r="AW119" s="77"/>
      <c r="AX119" s="77"/>
      <c r="AY119" s="77"/>
      <c r="AZ119" s="77"/>
      <c r="BA119" s="77"/>
      <c r="BB119" s="77"/>
      <c r="BC119" s="77"/>
      <c r="BD119" s="77"/>
      <c r="BE119" s="77"/>
      <c r="BF119" s="77"/>
      <c r="BG119" s="77"/>
      <c r="BH119" s="77"/>
      <c r="BI119" s="77"/>
      <c r="BJ119" s="77"/>
      <c r="BK119" s="77"/>
      <c r="BL119" s="77"/>
      <c r="BM119" s="77"/>
      <c r="BN119" s="77"/>
      <c r="BO119" s="77"/>
      <c r="BP119" s="77"/>
      <c r="BQ119" s="77"/>
      <c r="BR119" s="77"/>
      <c r="BS119" s="77"/>
      <c r="BT119" s="77"/>
      <c r="BU119" s="77"/>
      <c r="BV119" s="77"/>
      <c r="BW119" s="77"/>
      <c r="BX119" s="77"/>
      <c r="BY119" s="77"/>
      <c r="BZ119" s="77"/>
      <c r="CA119" s="77"/>
      <c r="CB119" s="77"/>
      <c r="CC119" s="77"/>
      <c r="CD119" s="77"/>
      <c r="CE119" s="77"/>
      <c r="CF119" s="77"/>
      <c r="CG119" s="77"/>
      <c r="CH119" s="77"/>
      <c r="CI119" s="77"/>
      <c r="CJ119" s="77"/>
      <c r="CK119" s="77"/>
      <c r="CL119" s="77"/>
      <c r="CM119" s="77"/>
      <c r="CN119" s="77"/>
      <c r="CO119" s="77"/>
      <c r="CP119" s="77"/>
      <c r="CQ119" s="77"/>
      <c r="CR119" s="77"/>
      <c r="CS119" s="77"/>
      <c r="CT119" s="77"/>
      <c r="CU119" s="77"/>
      <c r="CV119" s="77"/>
      <c r="CW119" s="77"/>
      <c r="CX119" s="77"/>
      <c r="CY119" s="77"/>
      <c r="CZ119" s="77"/>
      <c r="DA119" s="77"/>
      <c r="DB119" s="77"/>
      <c r="DC119" s="77"/>
      <c r="DD119" s="77"/>
      <c r="DE119" s="77"/>
      <c r="DF119" s="77"/>
      <c r="DG119" s="77"/>
      <c r="DH119" s="77"/>
      <c r="DI119" s="77"/>
      <c r="DJ119" s="77"/>
      <c r="DK119" s="77"/>
      <c r="DL119" s="77"/>
      <c r="DM119" s="77"/>
      <c r="DN119" s="77"/>
      <c r="DO119" s="77"/>
      <c r="DP119" s="77"/>
      <c r="DQ119" s="77"/>
      <c r="DR119" s="77"/>
      <c r="DS119" s="77"/>
      <c r="DT119" s="77"/>
      <c r="DU119" s="77"/>
      <c r="DV119" s="77"/>
      <c r="DW119" s="77"/>
      <c r="DX119" s="77"/>
      <c r="DY119" s="77"/>
      <c r="DZ119" s="77"/>
      <c r="EA119" s="77"/>
      <c r="EB119" s="168"/>
      <c r="EC119" s="182"/>
      <c r="ED119" s="182"/>
      <c r="EE119" s="182"/>
      <c r="EF119" s="138"/>
      <c r="EG119" s="182"/>
      <c r="EH119" s="182"/>
      <c r="EI119" s="182"/>
      <c r="EJ119" s="182"/>
      <c r="EK119" s="182"/>
    </row>
    <row r="120" spans="3:152" ht="15" customHeight="1" x14ac:dyDescent="0.25">
      <c r="C120" s="158"/>
      <c r="D120" s="169"/>
      <c r="E120" s="170"/>
      <c r="F120" s="170"/>
      <c r="G120" s="170"/>
      <c r="H120" s="170"/>
      <c r="I120" s="170"/>
      <c r="J120" s="170"/>
      <c r="K120" s="169"/>
      <c r="L120" s="171"/>
      <c r="M120" s="171"/>
      <c r="N120" s="169"/>
      <c r="O120" s="169"/>
      <c r="P120" s="172"/>
      <c r="Q120" s="172"/>
      <c r="R120" s="173"/>
      <c r="S120" s="174"/>
      <c r="T120" s="175"/>
      <c r="U120" s="183"/>
      <c r="V120" s="184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6"/>
      <c r="AM120" s="128" t="s">
        <v>242</v>
      </c>
      <c r="AN120" s="187" t="s">
        <v>189</v>
      </c>
      <c r="AO120" s="188" t="s">
        <v>22</v>
      </c>
      <c r="AP120" s="188"/>
      <c r="AQ120" s="188"/>
      <c r="AR120" s="188"/>
      <c r="AS120" s="188"/>
      <c r="AT120" s="188"/>
      <c r="AU120" s="188"/>
      <c r="AV120" s="188"/>
      <c r="AW120" s="189">
        <v>11865.84</v>
      </c>
      <c r="AX120" s="189">
        <v>0</v>
      </c>
      <c r="AY120" s="189">
        <v>0</v>
      </c>
      <c r="AZ120" s="189">
        <f>BE120</f>
        <v>0</v>
      </c>
      <c r="BA120" s="189">
        <f>BV120</f>
        <v>0</v>
      </c>
      <c r="BB120" s="189">
        <f>CM120</f>
        <v>0</v>
      </c>
      <c r="BC120" s="189">
        <f>DD120</f>
        <v>0</v>
      </c>
      <c r="BD120" s="189">
        <f>AW120-AX120-BC120</f>
        <v>11865.84</v>
      </c>
      <c r="BE120" s="189">
        <f t="shared" ref="BE120:BH121" si="80">BQ120</f>
        <v>0</v>
      </c>
      <c r="BF120" s="189">
        <f t="shared" si="80"/>
        <v>0</v>
      </c>
      <c r="BG120" s="189">
        <f t="shared" si="80"/>
        <v>0</v>
      </c>
      <c r="BH120" s="189">
        <f t="shared" si="80"/>
        <v>0</v>
      </c>
      <c r="BI120" s="189">
        <f>BJ120+BK120+BL120</f>
        <v>0</v>
      </c>
      <c r="BJ120" s="190">
        <v>0</v>
      </c>
      <c r="BK120" s="190">
        <v>0</v>
      </c>
      <c r="BL120" s="190">
        <v>0</v>
      </c>
      <c r="BM120" s="189">
        <f>BN120+BO120+BP120</f>
        <v>0</v>
      </c>
      <c r="BN120" s="190">
        <v>0</v>
      </c>
      <c r="BO120" s="190">
        <v>0</v>
      </c>
      <c r="BP120" s="190">
        <v>0</v>
      </c>
      <c r="BQ120" s="189">
        <f>BR120+BS120+BT120</f>
        <v>0</v>
      </c>
      <c r="BR120" s="190">
        <v>0</v>
      </c>
      <c r="BS120" s="190">
        <v>0</v>
      </c>
      <c r="BT120" s="190">
        <v>0</v>
      </c>
      <c r="BU120" s="189">
        <f>$AW120-$AX120-AZ120</f>
        <v>11865.84</v>
      </c>
      <c r="BV120" s="189">
        <f t="shared" ref="BV120:BY121" si="81">CH120</f>
        <v>0</v>
      </c>
      <c r="BW120" s="189">
        <f t="shared" si="81"/>
        <v>0</v>
      </c>
      <c r="BX120" s="189">
        <f t="shared" si="81"/>
        <v>0</v>
      </c>
      <c r="BY120" s="189">
        <f t="shared" si="81"/>
        <v>0</v>
      </c>
      <c r="BZ120" s="189">
        <f>CA120+CB120+CC120</f>
        <v>0</v>
      </c>
      <c r="CA120" s="190">
        <v>0</v>
      </c>
      <c r="CB120" s="190">
        <v>0</v>
      </c>
      <c r="CC120" s="190">
        <v>0</v>
      </c>
      <c r="CD120" s="189">
        <f>CE120+CF120+CG120</f>
        <v>0</v>
      </c>
      <c r="CE120" s="190">
        <v>0</v>
      </c>
      <c r="CF120" s="190">
        <v>0</v>
      </c>
      <c r="CG120" s="190">
        <v>0</v>
      </c>
      <c r="CH120" s="189">
        <f>CI120+CJ120+CK120</f>
        <v>0</v>
      </c>
      <c r="CI120" s="190">
        <v>0</v>
      </c>
      <c r="CJ120" s="190">
        <v>0</v>
      </c>
      <c r="CK120" s="190">
        <v>0</v>
      </c>
      <c r="CL120" s="189">
        <f>$AW120-$AX120-BA120</f>
        <v>11865.84</v>
      </c>
      <c r="CM120" s="189">
        <f t="shared" ref="CM120:CP121" si="82">CY120</f>
        <v>0</v>
      </c>
      <c r="CN120" s="189">
        <f t="shared" si="82"/>
        <v>0</v>
      </c>
      <c r="CO120" s="189">
        <f t="shared" si="82"/>
        <v>0</v>
      </c>
      <c r="CP120" s="189">
        <f t="shared" si="82"/>
        <v>0</v>
      </c>
      <c r="CQ120" s="189">
        <f>CR120+CS120+CT120</f>
        <v>0</v>
      </c>
      <c r="CR120" s="190">
        <v>0</v>
      </c>
      <c r="CS120" s="190">
        <v>0</v>
      </c>
      <c r="CT120" s="190">
        <v>0</v>
      </c>
      <c r="CU120" s="189">
        <f>CV120+CW120+CX120</f>
        <v>0</v>
      </c>
      <c r="CV120" s="190">
        <v>0</v>
      </c>
      <c r="CW120" s="190">
        <v>0</v>
      </c>
      <c r="CX120" s="190">
        <v>0</v>
      </c>
      <c r="CY120" s="189">
        <f>CZ120+DA120+DB120</f>
        <v>0</v>
      </c>
      <c r="CZ120" s="190">
        <v>0</v>
      </c>
      <c r="DA120" s="190">
        <v>0</v>
      </c>
      <c r="DB120" s="190">
        <v>0</v>
      </c>
      <c r="DC120" s="189">
        <f>$AW120-$AX120-BB120</f>
        <v>11865.84</v>
      </c>
      <c r="DD120" s="189">
        <f t="shared" ref="DD120:DG121" si="83">DP120</f>
        <v>0</v>
      </c>
      <c r="DE120" s="189">
        <f t="shared" si="83"/>
        <v>0</v>
      </c>
      <c r="DF120" s="189">
        <f t="shared" si="83"/>
        <v>0</v>
      </c>
      <c r="DG120" s="189">
        <f t="shared" si="83"/>
        <v>0</v>
      </c>
      <c r="DH120" s="189">
        <f>DI120+DJ120+DK120</f>
        <v>0</v>
      </c>
      <c r="DI120" s="190">
        <v>0</v>
      </c>
      <c r="DJ120" s="190">
        <v>0</v>
      </c>
      <c r="DK120" s="190">
        <v>0</v>
      </c>
      <c r="DL120" s="189">
        <f>DM120+DN120+DO120</f>
        <v>0</v>
      </c>
      <c r="DM120" s="190">
        <v>0</v>
      </c>
      <c r="DN120" s="190">
        <v>0</v>
      </c>
      <c r="DO120" s="190">
        <v>0</v>
      </c>
      <c r="DP120" s="189">
        <f>DQ120+DR120+DS120</f>
        <v>0</v>
      </c>
      <c r="DQ120" s="190">
        <v>0</v>
      </c>
      <c r="DR120" s="190">
        <v>0</v>
      </c>
      <c r="DS120" s="190">
        <v>0</v>
      </c>
      <c r="DT120" s="189">
        <f>$AW120-$AX120-BC120</f>
        <v>11865.84</v>
      </c>
      <c r="DU120" s="189">
        <f>BC120-AY120</f>
        <v>0</v>
      </c>
      <c r="DV120" s="190"/>
      <c r="DW120" s="190"/>
      <c r="DX120" s="192"/>
      <c r="DY120" s="190"/>
      <c r="DZ120" s="192"/>
      <c r="EA120" s="193" t="s">
        <v>25</v>
      </c>
      <c r="EB120" s="168">
        <v>0</v>
      </c>
      <c r="EC120" s="137" t="str">
        <f>AN120 &amp; EB120</f>
        <v>Прибыль направляемая на инвестиции0</v>
      </c>
      <c r="ED120" s="137" t="str">
        <f>AN120&amp;AO120</f>
        <v>Прибыль направляемая на инвестициинет</v>
      </c>
      <c r="EE120" s="138"/>
      <c r="EF120" s="138"/>
      <c r="EG120" s="182"/>
      <c r="EH120" s="182"/>
      <c r="EI120" s="182"/>
      <c r="EJ120" s="182"/>
      <c r="EV120" s="138"/>
    </row>
    <row r="121" spans="3:152" ht="15" customHeight="1" thickBot="1" x14ac:dyDescent="0.3">
      <c r="C121" s="158"/>
      <c r="D121" s="169"/>
      <c r="E121" s="170"/>
      <c r="F121" s="170"/>
      <c r="G121" s="170"/>
      <c r="H121" s="170"/>
      <c r="I121" s="170"/>
      <c r="J121" s="170"/>
      <c r="K121" s="169"/>
      <c r="L121" s="171"/>
      <c r="M121" s="171"/>
      <c r="N121" s="169"/>
      <c r="O121" s="169"/>
      <c r="P121" s="172"/>
      <c r="Q121" s="172"/>
      <c r="R121" s="173"/>
      <c r="S121" s="174"/>
      <c r="T121" s="175"/>
      <c r="U121" s="183"/>
      <c r="V121" s="184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5"/>
      <c r="AL121" s="186"/>
      <c r="AM121" s="128" t="s">
        <v>196</v>
      </c>
      <c r="AN121" s="187" t="s">
        <v>191</v>
      </c>
      <c r="AO121" s="188" t="s">
        <v>22</v>
      </c>
      <c r="AP121" s="188"/>
      <c r="AQ121" s="188"/>
      <c r="AR121" s="188"/>
      <c r="AS121" s="188"/>
      <c r="AT121" s="188"/>
      <c r="AU121" s="188"/>
      <c r="AV121" s="188"/>
      <c r="AW121" s="189">
        <v>4731.66</v>
      </c>
      <c r="AX121" s="189">
        <v>0</v>
      </c>
      <c r="AY121" s="189">
        <v>0</v>
      </c>
      <c r="AZ121" s="189">
        <f>BE121</f>
        <v>0</v>
      </c>
      <c r="BA121" s="189">
        <f>BV121</f>
        <v>0</v>
      </c>
      <c r="BB121" s="189">
        <f>CM121</f>
        <v>0</v>
      </c>
      <c r="BC121" s="189">
        <f>DD121</f>
        <v>0</v>
      </c>
      <c r="BD121" s="189">
        <f>AW121-AX121-BC121</f>
        <v>4731.66</v>
      </c>
      <c r="BE121" s="189">
        <f t="shared" si="80"/>
        <v>0</v>
      </c>
      <c r="BF121" s="189">
        <f t="shared" si="80"/>
        <v>0</v>
      </c>
      <c r="BG121" s="189">
        <f t="shared" si="80"/>
        <v>0</v>
      </c>
      <c r="BH121" s="189">
        <f t="shared" si="80"/>
        <v>0</v>
      </c>
      <c r="BI121" s="189">
        <f>BJ121+BK121+BL121</f>
        <v>0</v>
      </c>
      <c r="BJ121" s="190">
        <v>0</v>
      </c>
      <c r="BK121" s="190">
        <v>0</v>
      </c>
      <c r="BL121" s="190">
        <v>0</v>
      </c>
      <c r="BM121" s="189">
        <f>BN121+BO121+BP121</f>
        <v>0</v>
      </c>
      <c r="BN121" s="190">
        <v>0</v>
      </c>
      <c r="BO121" s="190">
        <v>0</v>
      </c>
      <c r="BP121" s="190">
        <v>0</v>
      </c>
      <c r="BQ121" s="189">
        <f>BR121+BS121+BT121</f>
        <v>0</v>
      </c>
      <c r="BR121" s="190">
        <v>0</v>
      </c>
      <c r="BS121" s="190">
        <v>0</v>
      </c>
      <c r="BT121" s="190">
        <v>0</v>
      </c>
      <c r="BU121" s="189">
        <f>$AW121-$AX121-AZ121</f>
        <v>4731.66</v>
      </c>
      <c r="BV121" s="189">
        <f t="shared" si="81"/>
        <v>0</v>
      </c>
      <c r="BW121" s="189">
        <f t="shared" si="81"/>
        <v>0</v>
      </c>
      <c r="BX121" s="189">
        <f t="shared" si="81"/>
        <v>0</v>
      </c>
      <c r="BY121" s="189">
        <f t="shared" si="81"/>
        <v>0</v>
      </c>
      <c r="BZ121" s="189">
        <f>CA121+CB121+CC121</f>
        <v>0</v>
      </c>
      <c r="CA121" s="190">
        <v>0</v>
      </c>
      <c r="CB121" s="190">
        <v>0</v>
      </c>
      <c r="CC121" s="190">
        <v>0</v>
      </c>
      <c r="CD121" s="189">
        <f>CE121+CF121+CG121</f>
        <v>0</v>
      </c>
      <c r="CE121" s="190">
        <v>0</v>
      </c>
      <c r="CF121" s="190">
        <v>0</v>
      </c>
      <c r="CG121" s="190">
        <v>0</v>
      </c>
      <c r="CH121" s="189">
        <f>CI121+CJ121+CK121</f>
        <v>0</v>
      </c>
      <c r="CI121" s="190">
        <v>0</v>
      </c>
      <c r="CJ121" s="190">
        <v>0</v>
      </c>
      <c r="CK121" s="190">
        <v>0</v>
      </c>
      <c r="CL121" s="189">
        <f>$AW121-$AX121-BA121</f>
        <v>4731.66</v>
      </c>
      <c r="CM121" s="189">
        <f t="shared" si="82"/>
        <v>0</v>
      </c>
      <c r="CN121" s="189">
        <f t="shared" si="82"/>
        <v>0</v>
      </c>
      <c r="CO121" s="189">
        <f t="shared" si="82"/>
        <v>0</v>
      </c>
      <c r="CP121" s="189">
        <f t="shared" si="82"/>
        <v>0</v>
      </c>
      <c r="CQ121" s="189">
        <f>CR121+CS121+CT121</f>
        <v>0</v>
      </c>
      <c r="CR121" s="190">
        <v>0</v>
      </c>
      <c r="CS121" s="190">
        <v>0</v>
      </c>
      <c r="CT121" s="190">
        <v>0</v>
      </c>
      <c r="CU121" s="189">
        <f>CV121+CW121+CX121</f>
        <v>0</v>
      </c>
      <c r="CV121" s="190">
        <v>0</v>
      </c>
      <c r="CW121" s="190">
        <v>0</v>
      </c>
      <c r="CX121" s="190">
        <v>0</v>
      </c>
      <c r="CY121" s="189">
        <f>CZ121+DA121+DB121</f>
        <v>0</v>
      </c>
      <c r="CZ121" s="190">
        <v>0</v>
      </c>
      <c r="DA121" s="190">
        <v>0</v>
      </c>
      <c r="DB121" s="190">
        <v>0</v>
      </c>
      <c r="DC121" s="189">
        <f>$AW121-$AX121-BB121</f>
        <v>4731.66</v>
      </c>
      <c r="DD121" s="189">
        <f t="shared" si="83"/>
        <v>0</v>
      </c>
      <c r="DE121" s="189">
        <f t="shared" si="83"/>
        <v>0</v>
      </c>
      <c r="DF121" s="189">
        <f t="shared" si="83"/>
        <v>0</v>
      </c>
      <c r="DG121" s="189">
        <f t="shared" si="83"/>
        <v>0</v>
      </c>
      <c r="DH121" s="189">
        <f>DI121+DJ121+DK121</f>
        <v>0</v>
      </c>
      <c r="DI121" s="190">
        <v>0</v>
      </c>
      <c r="DJ121" s="190">
        <v>0</v>
      </c>
      <c r="DK121" s="190">
        <v>0</v>
      </c>
      <c r="DL121" s="189">
        <f>DM121+DN121+DO121</f>
        <v>0</v>
      </c>
      <c r="DM121" s="190">
        <v>0</v>
      </c>
      <c r="DN121" s="190">
        <v>0</v>
      </c>
      <c r="DO121" s="190">
        <v>0</v>
      </c>
      <c r="DP121" s="189">
        <f>DQ121+DR121+DS121</f>
        <v>0</v>
      </c>
      <c r="DQ121" s="190">
        <v>0</v>
      </c>
      <c r="DR121" s="190">
        <v>0</v>
      </c>
      <c r="DS121" s="190">
        <v>0</v>
      </c>
      <c r="DT121" s="189">
        <f>$AW121-$AX121-BC121</f>
        <v>4731.66</v>
      </c>
      <c r="DU121" s="189">
        <f>BC121-AY121</f>
        <v>0</v>
      </c>
      <c r="DV121" s="190"/>
      <c r="DW121" s="190"/>
      <c r="DX121" s="192"/>
      <c r="DY121" s="190"/>
      <c r="DZ121" s="192"/>
      <c r="EA121" s="193" t="s">
        <v>25</v>
      </c>
      <c r="EB121" s="168">
        <v>0</v>
      </c>
      <c r="EC121" s="137" t="str">
        <f>AN121 &amp; EB121</f>
        <v>Амортизационные отчисления0</v>
      </c>
      <c r="ED121" s="137" t="str">
        <f>AN121&amp;AO121</f>
        <v>Амортизационные отчислениянет</v>
      </c>
      <c r="EE121" s="138"/>
      <c r="EF121" s="138"/>
      <c r="EG121" s="182"/>
      <c r="EH121" s="182"/>
      <c r="EI121" s="182"/>
      <c r="EJ121" s="182"/>
      <c r="EV121" s="138"/>
    </row>
    <row r="122" spans="3:152" ht="11.25" customHeight="1" x14ac:dyDescent="0.25">
      <c r="C122" s="158"/>
      <c r="D122" s="159">
        <v>23</v>
      </c>
      <c r="E122" s="160" t="s">
        <v>264</v>
      </c>
      <c r="F122" s="160"/>
      <c r="G122" s="160" t="s">
        <v>229</v>
      </c>
      <c r="H122" s="160" t="s">
        <v>281</v>
      </c>
      <c r="I122" s="160" t="s">
        <v>231</v>
      </c>
      <c r="J122" s="160" t="s">
        <v>231</v>
      </c>
      <c r="K122" s="159" t="s">
        <v>232</v>
      </c>
      <c r="L122" s="161"/>
      <c r="M122" s="161"/>
      <c r="N122" s="159">
        <v>1</v>
      </c>
      <c r="O122" s="159">
        <v>2023</v>
      </c>
      <c r="P122" s="162" t="s">
        <v>233</v>
      </c>
      <c r="Q122" s="162" t="s">
        <v>234</v>
      </c>
      <c r="R122" s="163">
        <v>0</v>
      </c>
      <c r="S122" s="164">
        <v>0</v>
      </c>
      <c r="T122" s="165" t="s">
        <v>25</v>
      </c>
      <c r="U122" s="166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7"/>
      <c r="BQ122" s="167"/>
      <c r="BR122" s="167"/>
      <c r="BS122" s="167"/>
      <c r="BT122" s="167"/>
      <c r="BU122" s="167"/>
      <c r="BV122" s="167"/>
      <c r="BW122" s="167"/>
      <c r="BX122" s="167"/>
      <c r="BY122" s="167"/>
      <c r="BZ122" s="167"/>
      <c r="CA122" s="167"/>
      <c r="CB122" s="167"/>
      <c r="CC122" s="167"/>
      <c r="CD122" s="167"/>
      <c r="CE122" s="167"/>
      <c r="CF122" s="167"/>
      <c r="CG122" s="167"/>
      <c r="CH122" s="167"/>
      <c r="CI122" s="167"/>
      <c r="CJ122" s="167"/>
      <c r="CK122" s="167"/>
      <c r="CL122" s="167"/>
      <c r="CM122" s="167"/>
      <c r="CN122" s="167"/>
      <c r="CO122" s="167"/>
      <c r="CP122" s="167"/>
      <c r="CQ122" s="167"/>
      <c r="CR122" s="167"/>
      <c r="CS122" s="167"/>
      <c r="CT122" s="167"/>
      <c r="CU122" s="167"/>
      <c r="CV122" s="167"/>
      <c r="CW122" s="167"/>
      <c r="CX122" s="167"/>
      <c r="CY122" s="167"/>
      <c r="CZ122" s="167"/>
      <c r="DA122" s="167"/>
      <c r="DB122" s="167"/>
      <c r="DC122" s="167"/>
      <c r="DD122" s="167"/>
      <c r="DE122" s="167"/>
      <c r="DF122" s="167"/>
      <c r="DG122" s="167"/>
      <c r="DH122" s="167"/>
      <c r="DI122" s="167"/>
      <c r="DJ122" s="167"/>
      <c r="DK122" s="167"/>
      <c r="DL122" s="167"/>
      <c r="DM122" s="167"/>
      <c r="DN122" s="167"/>
      <c r="DO122" s="167"/>
      <c r="DP122" s="167"/>
      <c r="DQ122" s="167"/>
      <c r="DR122" s="167"/>
      <c r="DS122" s="167"/>
      <c r="DT122" s="167"/>
      <c r="DU122" s="167"/>
      <c r="DV122" s="167"/>
      <c r="DW122" s="167"/>
      <c r="DX122" s="167"/>
      <c r="DY122" s="167"/>
      <c r="DZ122" s="167"/>
      <c r="EA122" s="167"/>
      <c r="EB122" s="168"/>
      <c r="EC122" s="138"/>
      <c r="ED122" s="138"/>
      <c r="EE122" s="138"/>
      <c r="EF122" s="138"/>
      <c r="EG122" s="138"/>
      <c r="EH122" s="138"/>
      <c r="EI122" s="138"/>
    </row>
    <row r="123" spans="3:152" ht="11.25" customHeight="1" x14ac:dyDescent="0.25">
      <c r="C123" s="158"/>
      <c r="D123" s="169"/>
      <c r="E123" s="170"/>
      <c r="F123" s="170"/>
      <c r="G123" s="170"/>
      <c r="H123" s="170"/>
      <c r="I123" s="170"/>
      <c r="J123" s="170"/>
      <c r="K123" s="169"/>
      <c r="L123" s="171"/>
      <c r="M123" s="171"/>
      <c r="N123" s="169"/>
      <c r="O123" s="169"/>
      <c r="P123" s="172"/>
      <c r="Q123" s="172"/>
      <c r="R123" s="173"/>
      <c r="S123" s="174"/>
      <c r="T123" s="175"/>
      <c r="U123" s="176"/>
      <c r="V123" s="177">
        <v>1</v>
      </c>
      <c r="W123" s="178" t="s">
        <v>279</v>
      </c>
      <c r="X123" s="178"/>
      <c r="Y123" s="178"/>
      <c r="Z123" s="178"/>
      <c r="AA123" s="178"/>
      <c r="AB123" s="178"/>
      <c r="AC123" s="178"/>
      <c r="AD123" s="178"/>
      <c r="AE123" s="178"/>
      <c r="AF123" s="178"/>
      <c r="AG123" s="178"/>
      <c r="AH123" s="178"/>
      <c r="AI123" s="178"/>
      <c r="AJ123" s="178"/>
      <c r="AK123" s="178"/>
      <c r="AL123" s="179"/>
      <c r="AM123" s="180"/>
      <c r="AN123" s="181"/>
      <c r="AO123" s="181"/>
      <c r="AP123" s="181"/>
      <c r="AQ123" s="181"/>
      <c r="AR123" s="181"/>
      <c r="AS123" s="181"/>
      <c r="AT123" s="181"/>
      <c r="AU123" s="181"/>
      <c r="AV123" s="181"/>
      <c r="AW123" s="77"/>
      <c r="AX123" s="77"/>
      <c r="AY123" s="77"/>
      <c r="AZ123" s="77"/>
      <c r="BA123" s="77"/>
      <c r="BB123" s="77"/>
      <c r="BC123" s="77"/>
      <c r="BD123" s="77"/>
      <c r="BE123" s="77"/>
      <c r="BF123" s="77"/>
      <c r="BG123" s="77"/>
      <c r="BH123" s="77"/>
      <c r="BI123" s="77"/>
      <c r="BJ123" s="77"/>
      <c r="BK123" s="77"/>
      <c r="BL123" s="77"/>
      <c r="BM123" s="77"/>
      <c r="BN123" s="77"/>
      <c r="BO123" s="77"/>
      <c r="BP123" s="77"/>
      <c r="BQ123" s="77"/>
      <c r="BR123" s="77"/>
      <c r="BS123" s="77"/>
      <c r="BT123" s="77"/>
      <c r="BU123" s="77"/>
      <c r="BV123" s="77"/>
      <c r="BW123" s="77"/>
      <c r="BX123" s="77"/>
      <c r="BY123" s="77"/>
      <c r="BZ123" s="77"/>
      <c r="CA123" s="77"/>
      <c r="CB123" s="77"/>
      <c r="CC123" s="77"/>
      <c r="CD123" s="77"/>
      <c r="CE123" s="77"/>
      <c r="CF123" s="77"/>
      <c r="CG123" s="77"/>
      <c r="CH123" s="77"/>
      <c r="CI123" s="77"/>
      <c r="CJ123" s="77"/>
      <c r="CK123" s="77"/>
      <c r="CL123" s="77"/>
      <c r="CM123" s="77"/>
      <c r="CN123" s="77"/>
      <c r="CO123" s="77"/>
      <c r="CP123" s="77"/>
      <c r="CQ123" s="77"/>
      <c r="CR123" s="77"/>
      <c r="CS123" s="77"/>
      <c r="CT123" s="77"/>
      <c r="CU123" s="77"/>
      <c r="CV123" s="77"/>
      <c r="CW123" s="77"/>
      <c r="CX123" s="77"/>
      <c r="CY123" s="77"/>
      <c r="CZ123" s="77"/>
      <c r="DA123" s="77"/>
      <c r="DB123" s="77"/>
      <c r="DC123" s="77"/>
      <c r="DD123" s="77"/>
      <c r="DE123" s="77"/>
      <c r="DF123" s="77"/>
      <c r="DG123" s="77"/>
      <c r="DH123" s="77"/>
      <c r="DI123" s="77"/>
      <c r="DJ123" s="77"/>
      <c r="DK123" s="77"/>
      <c r="DL123" s="77"/>
      <c r="DM123" s="77"/>
      <c r="DN123" s="77"/>
      <c r="DO123" s="77"/>
      <c r="DP123" s="77"/>
      <c r="DQ123" s="77"/>
      <c r="DR123" s="77"/>
      <c r="DS123" s="77"/>
      <c r="DT123" s="77"/>
      <c r="DU123" s="77"/>
      <c r="DV123" s="77"/>
      <c r="DW123" s="77"/>
      <c r="DX123" s="77"/>
      <c r="DY123" s="77"/>
      <c r="DZ123" s="77"/>
      <c r="EA123" s="77"/>
      <c r="EB123" s="168"/>
      <c r="EC123" s="182"/>
      <c r="ED123" s="182"/>
      <c r="EE123" s="182"/>
      <c r="EF123" s="138"/>
      <c r="EG123" s="182"/>
      <c r="EH123" s="182"/>
      <c r="EI123" s="182"/>
      <c r="EJ123" s="182"/>
      <c r="EK123" s="182"/>
    </row>
    <row r="124" spans="3:152" ht="15" customHeight="1" x14ac:dyDescent="0.25">
      <c r="C124" s="158"/>
      <c r="D124" s="169"/>
      <c r="E124" s="170"/>
      <c r="F124" s="170"/>
      <c r="G124" s="170"/>
      <c r="H124" s="170"/>
      <c r="I124" s="170"/>
      <c r="J124" s="170"/>
      <c r="K124" s="169"/>
      <c r="L124" s="171"/>
      <c r="M124" s="171"/>
      <c r="N124" s="169"/>
      <c r="O124" s="169"/>
      <c r="P124" s="172"/>
      <c r="Q124" s="172"/>
      <c r="R124" s="173"/>
      <c r="S124" s="174"/>
      <c r="T124" s="175"/>
      <c r="U124" s="183"/>
      <c r="V124" s="184"/>
      <c r="W124" s="185"/>
      <c r="X124" s="185"/>
      <c r="Y124" s="185"/>
      <c r="Z124" s="185"/>
      <c r="AA124" s="185"/>
      <c r="AB124" s="185"/>
      <c r="AC124" s="185"/>
      <c r="AD124" s="185"/>
      <c r="AE124" s="185"/>
      <c r="AF124" s="185"/>
      <c r="AG124" s="185"/>
      <c r="AH124" s="185"/>
      <c r="AI124" s="185"/>
      <c r="AJ124" s="185"/>
      <c r="AK124" s="185"/>
      <c r="AL124" s="186"/>
      <c r="AM124" s="128" t="s">
        <v>242</v>
      </c>
      <c r="AN124" s="187" t="s">
        <v>189</v>
      </c>
      <c r="AO124" s="188" t="s">
        <v>22</v>
      </c>
      <c r="AP124" s="188"/>
      <c r="AQ124" s="188"/>
      <c r="AR124" s="188"/>
      <c r="AS124" s="188"/>
      <c r="AT124" s="188"/>
      <c r="AU124" s="188"/>
      <c r="AV124" s="188"/>
      <c r="AW124" s="189">
        <v>8666.66</v>
      </c>
      <c r="AX124" s="189">
        <v>0</v>
      </c>
      <c r="AY124" s="189">
        <v>0</v>
      </c>
      <c r="AZ124" s="189">
        <f>BE124</f>
        <v>0</v>
      </c>
      <c r="BA124" s="189">
        <f>BV124</f>
        <v>0</v>
      </c>
      <c r="BB124" s="189">
        <f>CM124</f>
        <v>0</v>
      </c>
      <c r="BC124" s="189">
        <f>DD124</f>
        <v>0</v>
      </c>
      <c r="BD124" s="189">
        <f>AW124-AX124-BC124</f>
        <v>8666.66</v>
      </c>
      <c r="BE124" s="189">
        <f t="shared" ref="BE124:BH125" si="84">BQ124</f>
        <v>0</v>
      </c>
      <c r="BF124" s="189">
        <f t="shared" si="84"/>
        <v>0</v>
      </c>
      <c r="BG124" s="189">
        <f t="shared" si="84"/>
        <v>0</v>
      </c>
      <c r="BH124" s="189">
        <f t="shared" si="84"/>
        <v>0</v>
      </c>
      <c r="BI124" s="189">
        <f>BJ124+BK124+BL124</f>
        <v>0</v>
      </c>
      <c r="BJ124" s="190">
        <v>0</v>
      </c>
      <c r="BK124" s="190">
        <v>0</v>
      </c>
      <c r="BL124" s="190">
        <v>0</v>
      </c>
      <c r="BM124" s="189">
        <f>BN124+BO124+BP124</f>
        <v>0</v>
      </c>
      <c r="BN124" s="190">
        <v>0</v>
      </c>
      <c r="BO124" s="190">
        <v>0</v>
      </c>
      <c r="BP124" s="190">
        <v>0</v>
      </c>
      <c r="BQ124" s="189">
        <f>BR124+BS124+BT124</f>
        <v>0</v>
      </c>
      <c r="BR124" s="190">
        <v>0</v>
      </c>
      <c r="BS124" s="190">
        <v>0</v>
      </c>
      <c r="BT124" s="190">
        <v>0</v>
      </c>
      <c r="BU124" s="189">
        <f>$AW124-$AX124-AZ124</f>
        <v>8666.66</v>
      </c>
      <c r="BV124" s="189">
        <f t="shared" ref="BV124:BY125" si="85">CH124</f>
        <v>0</v>
      </c>
      <c r="BW124" s="189">
        <f t="shared" si="85"/>
        <v>0</v>
      </c>
      <c r="BX124" s="189">
        <f t="shared" si="85"/>
        <v>0</v>
      </c>
      <c r="BY124" s="189">
        <f t="shared" si="85"/>
        <v>0</v>
      </c>
      <c r="BZ124" s="189">
        <f>CA124+CB124+CC124</f>
        <v>0</v>
      </c>
      <c r="CA124" s="190">
        <v>0</v>
      </c>
      <c r="CB124" s="190">
        <v>0</v>
      </c>
      <c r="CC124" s="190">
        <v>0</v>
      </c>
      <c r="CD124" s="189">
        <f>CE124+CF124+CG124</f>
        <v>0</v>
      </c>
      <c r="CE124" s="190">
        <v>0</v>
      </c>
      <c r="CF124" s="190">
        <v>0</v>
      </c>
      <c r="CG124" s="190">
        <v>0</v>
      </c>
      <c r="CH124" s="189">
        <f>CI124+CJ124+CK124</f>
        <v>0</v>
      </c>
      <c r="CI124" s="190">
        <v>0</v>
      </c>
      <c r="CJ124" s="190">
        <v>0</v>
      </c>
      <c r="CK124" s="190">
        <v>0</v>
      </c>
      <c r="CL124" s="189">
        <f>$AW124-$AX124-BA124</f>
        <v>8666.66</v>
      </c>
      <c r="CM124" s="189">
        <f t="shared" ref="CM124:CP125" si="86">CY124</f>
        <v>0</v>
      </c>
      <c r="CN124" s="189">
        <f t="shared" si="86"/>
        <v>0</v>
      </c>
      <c r="CO124" s="189">
        <f t="shared" si="86"/>
        <v>0</v>
      </c>
      <c r="CP124" s="189">
        <f t="shared" si="86"/>
        <v>0</v>
      </c>
      <c r="CQ124" s="189">
        <f>CR124+CS124+CT124</f>
        <v>0</v>
      </c>
      <c r="CR124" s="190">
        <v>0</v>
      </c>
      <c r="CS124" s="190">
        <v>0</v>
      </c>
      <c r="CT124" s="190">
        <v>0</v>
      </c>
      <c r="CU124" s="189">
        <f>CV124+CW124+CX124</f>
        <v>0</v>
      </c>
      <c r="CV124" s="190">
        <v>0</v>
      </c>
      <c r="CW124" s="190">
        <v>0</v>
      </c>
      <c r="CX124" s="190">
        <v>0</v>
      </c>
      <c r="CY124" s="189">
        <f>CZ124+DA124+DB124</f>
        <v>0</v>
      </c>
      <c r="CZ124" s="190">
        <v>0</v>
      </c>
      <c r="DA124" s="190">
        <v>0</v>
      </c>
      <c r="DB124" s="190">
        <v>0</v>
      </c>
      <c r="DC124" s="189">
        <f>$AW124-$AX124-BB124</f>
        <v>8666.66</v>
      </c>
      <c r="DD124" s="189">
        <f t="shared" ref="DD124:DG125" si="87">DP124</f>
        <v>0</v>
      </c>
      <c r="DE124" s="189">
        <f t="shared" si="87"/>
        <v>0</v>
      </c>
      <c r="DF124" s="189">
        <f t="shared" si="87"/>
        <v>0</v>
      </c>
      <c r="DG124" s="189">
        <f t="shared" si="87"/>
        <v>0</v>
      </c>
      <c r="DH124" s="189">
        <f>DI124+DJ124+DK124</f>
        <v>0</v>
      </c>
      <c r="DI124" s="190">
        <v>0</v>
      </c>
      <c r="DJ124" s="190">
        <v>0</v>
      </c>
      <c r="DK124" s="190">
        <v>0</v>
      </c>
      <c r="DL124" s="189">
        <f>DM124+DN124+DO124</f>
        <v>0</v>
      </c>
      <c r="DM124" s="190">
        <v>0</v>
      </c>
      <c r="DN124" s="190">
        <v>0</v>
      </c>
      <c r="DO124" s="190">
        <v>0</v>
      </c>
      <c r="DP124" s="189">
        <f>DQ124+DR124+DS124</f>
        <v>0</v>
      </c>
      <c r="DQ124" s="190">
        <v>0</v>
      </c>
      <c r="DR124" s="190">
        <v>0</v>
      </c>
      <c r="DS124" s="190">
        <v>0</v>
      </c>
      <c r="DT124" s="189">
        <f>$AW124-$AX124-BC124</f>
        <v>8666.66</v>
      </c>
      <c r="DU124" s="189">
        <f>BC124-AY124</f>
        <v>0</v>
      </c>
      <c r="DV124" s="190"/>
      <c r="DW124" s="190"/>
      <c r="DX124" s="192"/>
      <c r="DY124" s="190"/>
      <c r="DZ124" s="192"/>
      <c r="EA124" s="193" t="s">
        <v>25</v>
      </c>
      <c r="EB124" s="168">
        <v>0</v>
      </c>
      <c r="EC124" s="137" t="str">
        <f>AN124 &amp; EB124</f>
        <v>Прибыль направляемая на инвестиции0</v>
      </c>
      <c r="ED124" s="137" t="str">
        <f>AN124&amp;AO124</f>
        <v>Прибыль направляемая на инвестициинет</v>
      </c>
      <c r="EE124" s="138"/>
      <c r="EF124" s="138"/>
      <c r="EG124" s="182"/>
      <c r="EH124" s="182"/>
      <c r="EI124" s="182"/>
      <c r="EJ124" s="182"/>
      <c r="EV124" s="138"/>
    </row>
    <row r="125" spans="3:152" ht="15" customHeight="1" thickBot="1" x14ac:dyDescent="0.3">
      <c r="C125" s="158"/>
      <c r="D125" s="169"/>
      <c r="E125" s="170"/>
      <c r="F125" s="170"/>
      <c r="G125" s="170"/>
      <c r="H125" s="170"/>
      <c r="I125" s="170"/>
      <c r="J125" s="170"/>
      <c r="K125" s="169"/>
      <c r="L125" s="171"/>
      <c r="M125" s="171"/>
      <c r="N125" s="169"/>
      <c r="O125" s="169"/>
      <c r="P125" s="172"/>
      <c r="Q125" s="172"/>
      <c r="R125" s="173"/>
      <c r="S125" s="174"/>
      <c r="T125" s="175"/>
      <c r="U125" s="183"/>
      <c r="V125" s="184"/>
      <c r="W125" s="185"/>
      <c r="X125" s="185"/>
      <c r="Y125" s="185"/>
      <c r="Z125" s="185"/>
      <c r="AA125" s="185"/>
      <c r="AB125" s="185"/>
      <c r="AC125" s="185"/>
      <c r="AD125" s="185"/>
      <c r="AE125" s="185"/>
      <c r="AF125" s="185"/>
      <c r="AG125" s="185"/>
      <c r="AH125" s="185"/>
      <c r="AI125" s="185"/>
      <c r="AJ125" s="185"/>
      <c r="AK125" s="185"/>
      <c r="AL125" s="186"/>
      <c r="AM125" s="128" t="s">
        <v>196</v>
      </c>
      <c r="AN125" s="187" t="s">
        <v>191</v>
      </c>
      <c r="AO125" s="188" t="s">
        <v>22</v>
      </c>
      <c r="AP125" s="188"/>
      <c r="AQ125" s="188"/>
      <c r="AR125" s="188"/>
      <c r="AS125" s="188"/>
      <c r="AT125" s="188"/>
      <c r="AU125" s="188"/>
      <c r="AV125" s="188"/>
      <c r="AW125" s="189">
        <v>2166.67</v>
      </c>
      <c r="AX125" s="189">
        <v>0</v>
      </c>
      <c r="AY125" s="189">
        <v>0</v>
      </c>
      <c r="AZ125" s="189">
        <f>BE125</f>
        <v>0</v>
      </c>
      <c r="BA125" s="189">
        <f>BV125</f>
        <v>0</v>
      </c>
      <c r="BB125" s="189">
        <f>CM125</f>
        <v>0</v>
      </c>
      <c r="BC125" s="189">
        <f>DD125</f>
        <v>0</v>
      </c>
      <c r="BD125" s="189">
        <f>AW125-AX125-BC125</f>
        <v>2166.67</v>
      </c>
      <c r="BE125" s="189">
        <f t="shared" si="84"/>
        <v>0</v>
      </c>
      <c r="BF125" s="189">
        <f t="shared" si="84"/>
        <v>0</v>
      </c>
      <c r="BG125" s="189">
        <f t="shared" si="84"/>
        <v>0</v>
      </c>
      <c r="BH125" s="189">
        <f t="shared" si="84"/>
        <v>0</v>
      </c>
      <c r="BI125" s="189">
        <f>BJ125+BK125+BL125</f>
        <v>0</v>
      </c>
      <c r="BJ125" s="190">
        <v>0</v>
      </c>
      <c r="BK125" s="190">
        <v>0</v>
      </c>
      <c r="BL125" s="190">
        <v>0</v>
      </c>
      <c r="BM125" s="189">
        <f>BN125+BO125+BP125</f>
        <v>0</v>
      </c>
      <c r="BN125" s="190">
        <v>0</v>
      </c>
      <c r="BO125" s="190">
        <v>0</v>
      </c>
      <c r="BP125" s="190">
        <v>0</v>
      </c>
      <c r="BQ125" s="189">
        <f>BR125+BS125+BT125</f>
        <v>0</v>
      </c>
      <c r="BR125" s="190">
        <v>0</v>
      </c>
      <c r="BS125" s="190">
        <v>0</v>
      </c>
      <c r="BT125" s="190">
        <v>0</v>
      </c>
      <c r="BU125" s="189">
        <f>$AW125-$AX125-AZ125</f>
        <v>2166.67</v>
      </c>
      <c r="BV125" s="189">
        <f t="shared" si="85"/>
        <v>0</v>
      </c>
      <c r="BW125" s="189">
        <f t="shared" si="85"/>
        <v>0</v>
      </c>
      <c r="BX125" s="189">
        <f t="shared" si="85"/>
        <v>0</v>
      </c>
      <c r="BY125" s="189">
        <f t="shared" si="85"/>
        <v>0</v>
      </c>
      <c r="BZ125" s="189">
        <f>CA125+CB125+CC125</f>
        <v>0</v>
      </c>
      <c r="CA125" s="190">
        <v>0</v>
      </c>
      <c r="CB125" s="190">
        <v>0</v>
      </c>
      <c r="CC125" s="190">
        <v>0</v>
      </c>
      <c r="CD125" s="189">
        <f>CE125+CF125+CG125</f>
        <v>0</v>
      </c>
      <c r="CE125" s="190">
        <v>0</v>
      </c>
      <c r="CF125" s="190">
        <v>0</v>
      </c>
      <c r="CG125" s="190">
        <v>0</v>
      </c>
      <c r="CH125" s="189">
        <f>CI125+CJ125+CK125</f>
        <v>0</v>
      </c>
      <c r="CI125" s="190">
        <v>0</v>
      </c>
      <c r="CJ125" s="190">
        <v>0</v>
      </c>
      <c r="CK125" s="190">
        <v>0</v>
      </c>
      <c r="CL125" s="189">
        <f>$AW125-$AX125-BA125</f>
        <v>2166.67</v>
      </c>
      <c r="CM125" s="189">
        <f t="shared" si="86"/>
        <v>0</v>
      </c>
      <c r="CN125" s="189">
        <f t="shared" si="86"/>
        <v>0</v>
      </c>
      <c r="CO125" s="189">
        <f t="shared" si="86"/>
        <v>0</v>
      </c>
      <c r="CP125" s="189">
        <f t="shared" si="86"/>
        <v>0</v>
      </c>
      <c r="CQ125" s="189">
        <f>CR125+CS125+CT125</f>
        <v>0</v>
      </c>
      <c r="CR125" s="190">
        <v>0</v>
      </c>
      <c r="CS125" s="190">
        <v>0</v>
      </c>
      <c r="CT125" s="190">
        <v>0</v>
      </c>
      <c r="CU125" s="189">
        <f>CV125+CW125+CX125</f>
        <v>0</v>
      </c>
      <c r="CV125" s="190">
        <v>0</v>
      </c>
      <c r="CW125" s="190">
        <v>0</v>
      </c>
      <c r="CX125" s="190">
        <v>0</v>
      </c>
      <c r="CY125" s="189">
        <f>CZ125+DA125+DB125</f>
        <v>0</v>
      </c>
      <c r="CZ125" s="190">
        <v>0</v>
      </c>
      <c r="DA125" s="190">
        <v>0</v>
      </c>
      <c r="DB125" s="190">
        <v>0</v>
      </c>
      <c r="DC125" s="189">
        <f>$AW125-$AX125-BB125</f>
        <v>2166.67</v>
      </c>
      <c r="DD125" s="189">
        <f t="shared" si="87"/>
        <v>0</v>
      </c>
      <c r="DE125" s="189">
        <f t="shared" si="87"/>
        <v>0</v>
      </c>
      <c r="DF125" s="189">
        <f t="shared" si="87"/>
        <v>0</v>
      </c>
      <c r="DG125" s="189">
        <f t="shared" si="87"/>
        <v>0</v>
      </c>
      <c r="DH125" s="189">
        <f>DI125+DJ125+DK125</f>
        <v>0</v>
      </c>
      <c r="DI125" s="190">
        <v>0</v>
      </c>
      <c r="DJ125" s="190">
        <v>0</v>
      </c>
      <c r="DK125" s="190">
        <v>0</v>
      </c>
      <c r="DL125" s="189">
        <f>DM125+DN125+DO125</f>
        <v>0</v>
      </c>
      <c r="DM125" s="190">
        <v>0</v>
      </c>
      <c r="DN125" s="190">
        <v>0</v>
      </c>
      <c r="DO125" s="190">
        <v>0</v>
      </c>
      <c r="DP125" s="189">
        <f>DQ125+DR125+DS125</f>
        <v>0</v>
      </c>
      <c r="DQ125" s="190">
        <v>0</v>
      </c>
      <c r="DR125" s="190">
        <v>0</v>
      </c>
      <c r="DS125" s="190">
        <v>0</v>
      </c>
      <c r="DT125" s="189">
        <f>$AW125-$AX125-BC125</f>
        <v>2166.67</v>
      </c>
      <c r="DU125" s="189">
        <f>BC125-AY125</f>
        <v>0</v>
      </c>
      <c r="DV125" s="190"/>
      <c r="DW125" s="190"/>
      <c r="DX125" s="192"/>
      <c r="DY125" s="190"/>
      <c r="DZ125" s="192"/>
      <c r="EA125" s="193" t="s">
        <v>25</v>
      </c>
      <c r="EB125" s="168">
        <v>0</v>
      </c>
      <c r="EC125" s="137" t="str">
        <f>AN125 &amp; EB125</f>
        <v>Амортизационные отчисления0</v>
      </c>
      <c r="ED125" s="137" t="str">
        <f>AN125&amp;AO125</f>
        <v>Амортизационные отчислениянет</v>
      </c>
      <c r="EE125" s="138"/>
      <c r="EF125" s="138"/>
      <c r="EG125" s="182"/>
      <c r="EH125" s="182"/>
      <c r="EI125" s="182"/>
      <c r="EJ125" s="182"/>
      <c r="EV125" s="138"/>
    </row>
    <row r="126" spans="3:152" ht="15" x14ac:dyDescent="0.25">
      <c r="C126" s="196"/>
      <c r="D126" s="197"/>
      <c r="E126" s="198"/>
      <c r="F126" s="198"/>
      <c r="G126" s="198"/>
      <c r="H126" s="198"/>
      <c r="I126" s="198"/>
      <c r="J126" s="198"/>
      <c r="K126" s="198"/>
      <c r="L126" s="198"/>
      <c r="M126" s="198"/>
      <c r="N126" s="198"/>
      <c r="O126" s="198"/>
      <c r="P126" s="198"/>
      <c r="Q126" s="198"/>
      <c r="R126" s="198"/>
      <c r="S126" s="198"/>
      <c r="T126" s="198"/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8"/>
      <c r="AE126" s="198"/>
      <c r="AF126" s="198"/>
      <c r="AG126" s="198"/>
      <c r="AH126" s="198"/>
      <c r="AI126" s="198"/>
      <c r="AJ126" s="198"/>
      <c r="AK126" s="198"/>
      <c r="AL126" s="199"/>
      <c r="AM126" s="199"/>
      <c r="AN126" s="199"/>
      <c r="AO126" s="199"/>
      <c r="AP126" s="199"/>
      <c r="AQ126" s="199"/>
      <c r="AR126" s="199"/>
      <c r="AS126" s="199"/>
      <c r="AT126" s="199"/>
      <c r="AU126" s="199"/>
      <c r="AV126" s="199"/>
      <c r="AW126" s="199"/>
      <c r="AX126" s="199"/>
      <c r="AY126" s="199"/>
      <c r="AZ126" s="199"/>
      <c r="BA126" s="199"/>
      <c r="BB126" s="199"/>
      <c r="BC126" s="199"/>
      <c r="BD126" s="199"/>
      <c r="BE126" s="199"/>
      <c r="BF126" s="199"/>
      <c r="BG126" s="199"/>
      <c r="BH126" s="199"/>
      <c r="BI126" s="199"/>
      <c r="BJ126" s="199"/>
      <c r="BK126" s="199"/>
      <c r="BL126" s="199"/>
      <c r="BM126" s="199"/>
      <c r="BN126" s="199"/>
      <c r="BO126" s="199"/>
      <c r="BP126" s="199"/>
      <c r="BQ126" s="199"/>
      <c r="BR126" s="199"/>
      <c r="BS126" s="199"/>
      <c r="BT126" s="199"/>
      <c r="BU126" s="199"/>
      <c r="BV126" s="199"/>
      <c r="BW126" s="199"/>
      <c r="BX126" s="199"/>
      <c r="BY126" s="199"/>
      <c r="BZ126" s="199"/>
      <c r="CA126" s="199"/>
      <c r="CB126" s="199"/>
      <c r="CC126" s="199"/>
      <c r="CD126" s="199"/>
      <c r="CE126" s="199"/>
      <c r="CF126" s="199"/>
      <c r="CG126" s="199"/>
      <c r="CH126" s="199"/>
      <c r="CI126" s="199"/>
      <c r="CJ126" s="199"/>
      <c r="CK126" s="199"/>
      <c r="CL126" s="199"/>
      <c r="CM126" s="199"/>
      <c r="CN126" s="199"/>
      <c r="CO126" s="199"/>
      <c r="CP126" s="199"/>
      <c r="CQ126" s="199"/>
      <c r="CR126" s="199"/>
      <c r="CS126" s="199"/>
      <c r="CT126" s="199"/>
      <c r="CU126" s="199"/>
      <c r="CV126" s="199"/>
      <c r="CW126" s="199"/>
      <c r="CX126" s="199"/>
      <c r="CY126" s="199"/>
      <c r="CZ126" s="199"/>
      <c r="DA126" s="199"/>
      <c r="DB126" s="199"/>
      <c r="DC126" s="199"/>
      <c r="DD126" s="199"/>
      <c r="DE126" s="199"/>
      <c r="DF126" s="199"/>
      <c r="DG126" s="199"/>
      <c r="DH126" s="199"/>
      <c r="DI126" s="199"/>
      <c r="DJ126" s="199"/>
      <c r="DK126" s="199"/>
      <c r="DL126" s="199"/>
      <c r="DM126" s="199"/>
      <c r="DN126" s="199"/>
      <c r="DO126" s="199"/>
      <c r="DP126" s="199"/>
      <c r="DQ126" s="199"/>
      <c r="DR126" s="199"/>
      <c r="DS126" s="199"/>
      <c r="DT126" s="199"/>
      <c r="DU126" s="199"/>
      <c r="DV126" s="199"/>
      <c r="DW126" s="199"/>
      <c r="DX126" s="199"/>
      <c r="DY126" s="199"/>
      <c r="DZ126" s="199"/>
      <c r="EA126" s="200"/>
      <c r="EB126" s="71"/>
    </row>
    <row r="127" spans="3:152" x14ac:dyDescent="0.25"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  <c r="AP127" s="77"/>
      <c r="AQ127" s="77"/>
      <c r="AR127" s="77"/>
      <c r="AS127" s="77"/>
      <c r="AT127" s="77"/>
      <c r="AU127" s="77"/>
      <c r="AV127" s="77"/>
      <c r="AW127" s="77"/>
      <c r="AX127" s="77"/>
      <c r="AY127" s="77"/>
      <c r="AZ127" s="77"/>
      <c r="BA127" s="77"/>
      <c r="BB127" s="77"/>
      <c r="BC127" s="77"/>
      <c r="BD127" s="77"/>
      <c r="BE127" s="77"/>
      <c r="BF127" s="77"/>
      <c r="BG127" s="77"/>
      <c r="BH127" s="77"/>
      <c r="BI127" s="77"/>
      <c r="BJ127" s="77"/>
      <c r="BK127" s="77"/>
      <c r="BL127" s="77"/>
      <c r="BM127" s="77"/>
      <c r="BN127" s="77"/>
      <c r="BO127" s="77"/>
      <c r="BP127" s="77"/>
      <c r="BQ127" s="77"/>
      <c r="BR127" s="77"/>
      <c r="BS127" s="77"/>
      <c r="BT127" s="77"/>
      <c r="BU127" s="77"/>
      <c r="BV127" s="77"/>
      <c r="BW127" s="77"/>
      <c r="BX127" s="77"/>
      <c r="BY127" s="77"/>
      <c r="BZ127" s="77"/>
      <c r="CA127" s="77"/>
      <c r="CB127" s="77"/>
      <c r="CC127" s="77"/>
      <c r="CD127" s="77"/>
      <c r="CE127" s="77"/>
      <c r="CF127" s="77"/>
      <c r="CG127" s="77"/>
      <c r="CH127" s="77"/>
      <c r="CI127" s="77"/>
      <c r="CJ127" s="77"/>
      <c r="CK127" s="77"/>
      <c r="CL127" s="77"/>
      <c r="CM127" s="77"/>
      <c r="CN127" s="77"/>
      <c r="CO127" s="77"/>
      <c r="CP127" s="77"/>
      <c r="CQ127" s="77"/>
      <c r="CR127" s="77"/>
      <c r="CS127" s="77"/>
      <c r="CT127" s="77"/>
      <c r="CU127" s="77"/>
      <c r="CV127" s="77"/>
      <c r="CW127" s="77"/>
      <c r="CX127" s="77"/>
      <c r="CY127" s="77"/>
      <c r="CZ127" s="77"/>
      <c r="DA127" s="77"/>
      <c r="DB127" s="77"/>
      <c r="DC127" s="77"/>
      <c r="DD127" s="77"/>
      <c r="DE127" s="77"/>
      <c r="DF127" s="77"/>
      <c r="DG127" s="77"/>
      <c r="DH127" s="77"/>
      <c r="DI127" s="77"/>
      <c r="DJ127" s="77"/>
      <c r="DK127" s="77"/>
      <c r="DL127" s="77"/>
      <c r="DM127" s="77"/>
      <c r="DN127" s="77"/>
      <c r="DO127" s="77"/>
      <c r="DP127" s="77"/>
      <c r="DQ127" s="77"/>
      <c r="DR127" s="77"/>
      <c r="DS127" s="77"/>
      <c r="DT127" s="77"/>
      <c r="DU127" s="77"/>
      <c r="DV127" s="77"/>
      <c r="DW127" s="77"/>
      <c r="DX127" s="77"/>
      <c r="DY127" s="77"/>
      <c r="DZ127" s="77"/>
      <c r="EA127" s="77"/>
    </row>
    <row r="128" spans="3:152" ht="15" x14ac:dyDescent="0.25">
      <c r="D128" s="85" t="s">
        <v>282</v>
      </c>
      <c r="E128" s="201"/>
      <c r="F128" s="201"/>
      <c r="G128" s="201"/>
    </row>
    <row r="130" spans="4:7" x14ac:dyDescent="0.25">
      <c r="D130" s="202" t="s">
        <v>283</v>
      </c>
      <c r="E130" s="203"/>
      <c r="F130" s="203"/>
      <c r="G130" s="204"/>
    </row>
    <row r="131" spans="4:7" x14ac:dyDescent="0.25">
      <c r="D131" s="203"/>
      <c r="E131" s="203"/>
      <c r="F131" s="203"/>
      <c r="G131" s="204"/>
    </row>
    <row r="132" spans="4:7" x14ac:dyDescent="0.25">
      <c r="D132" s="202" t="s">
        <v>284</v>
      </c>
      <c r="E132" s="203"/>
      <c r="F132" s="203"/>
      <c r="G132" s="204"/>
    </row>
  </sheetData>
  <mergeCells count="969">
    <mergeCell ref="AJ123:AJ125"/>
    <mergeCell ref="AK123:AK125"/>
    <mergeCell ref="D130:F130"/>
    <mergeCell ref="D131:F131"/>
    <mergeCell ref="D132:F132"/>
    <mergeCell ref="AD123:AD125"/>
    <mergeCell ref="AE123:AE125"/>
    <mergeCell ref="AF123:AF125"/>
    <mergeCell ref="AG123:AG125"/>
    <mergeCell ref="AH123:AH125"/>
    <mergeCell ref="AI123:AI125"/>
    <mergeCell ref="X123:X125"/>
    <mergeCell ref="Y123:Y125"/>
    <mergeCell ref="Z123:Z125"/>
    <mergeCell ref="AA123:AA125"/>
    <mergeCell ref="AB123:AB125"/>
    <mergeCell ref="AC123:AC125"/>
    <mergeCell ref="R122:R125"/>
    <mergeCell ref="S122:S125"/>
    <mergeCell ref="T122:T125"/>
    <mergeCell ref="U123:U125"/>
    <mergeCell ref="V123:V125"/>
    <mergeCell ref="W123:W125"/>
    <mergeCell ref="J122:J125"/>
    <mergeCell ref="K122:K125"/>
    <mergeCell ref="N122:N125"/>
    <mergeCell ref="O122:O125"/>
    <mergeCell ref="P122:P125"/>
    <mergeCell ref="Q122:Q125"/>
    <mergeCell ref="D122:D125"/>
    <mergeCell ref="E122:E125"/>
    <mergeCell ref="F122:F125"/>
    <mergeCell ref="G122:G125"/>
    <mergeCell ref="H122:H125"/>
    <mergeCell ref="I122:I125"/>
    <mergeCell ref="AF119:AF121"/>
    <mergeCell ref="AG119:AG121"/>
    <mergeCell ref="AH119:AH121"/>
    <mergeCell ref="AI119:AI121"/>
    <mergeCell ref="AJ119:AJ121"/>
    <mergeCell ref="AK119:AK121"/>
    <mergeCell ref="Z119:Z121"/>
    <mergeCell ref="AA119:AA121"/>
    <mergeCell ref="AB119:AB121"/>
    <mergeCell ref="AC119:AC121"/>
    <mergeCell ref="AD119:AD121"/>
    <mergeCell ref="AE119:AE121"/>
    <mergeCell ref="T118:T121"/>
    <mergeCell ref="U119:U121"/>
    <mergeCell ref="V119:V121"/>
    <mergeCell ref="W119:W121"/>
    <mergeCell ref="X119:X121"/>
    <mergeCell ref="Y119:Y121"/>
    <mergeCell ref="N118:N121"/>
    <mergeCell ref="O118:O121"/>
    <mergeCell ref="P118:P121"/>
    <mergeCell ref="Q118:Q121"/>
    <mergeCell ref="R118:R121"/>
    <mergeCell ref="S118:S121"/>
    <mergeCell ref="AJ115:AJ117"/>
    <mergeCell ref="AK115:AK117"/>
    <mergeCell ref="D118:D121"/>
    <mergeCell ref="E118:E121"/>
    <mergeCell ref="F118:F121"/>
    <mergeCell ref="G118:G121"/>
    <mergeCell ref="H118:H121"/>
    <mergeCell ref="I118:I121"/>
    <mergeCell ref="J118:J121"/>
    <mergeCell ref="K118:K121"/>
    <mergeCell ref="AD115:AD117"/>
    <mergeCell ref="AE115:AE117"/>
    <mergeCell ref="AF115:AF117"/>
    <mergeCell ref="AG115:AG117"/>
    <mergeCell ref="AH115:AH117"/>
    <mergeCell ref="AI115:AI117"/>
    <mergeCell ref="X115:X117"/>
    <mergeCell ref="Y115:Y117"/>
    <mergeCell ref="Z115:Z117"/>
    <mergeCell ref="AA115:AA117"/>
    <mergeCell ref="AB115:AB117"/>
    <mergeCell ref="AC115:AC117"/>
    <mergeCell ref="R114:R117"/>
    <mergeCell ref="S114:S117"/>
    <mergeCell ref="T114:T117"/>
    <mergeCell ref="U115:U117"/>
    <mergeCell ref="V115:V117"/>
    <mergeCell ref="W115:W117"/>
    <mergeCell ref="J114:J117"/>
    <mergeCell ref="K114:K117"/>
    <mergeCell ref="N114:N117"/>
    <mergeCell ref="O114:O117"/>
    <mergeCell ref="P114:P117"/>
    <mergeCell ref="Q114:Q117"/>
    <mergeCell ref="D114:D117"/>
    <mergeCell ref="E114:E117"/>
    <mergeCell ref="F114:F117"/>
    <mergeCell ref="G114:G117"/>
    <mergeCell ref="H114:H117"/>
    <mergeCell ref="I114:I117"/>
    <mergeCell ref="AF112:AF113"/>
    <mergeCell ref="AG112:AG113"/>
    <mergeCell ref="AH112:AH113"/>
    <mergeCell ref="AI112:AI113"/>
    <mergeCell ref="AJ112:AJ113"/>
    <mergeCell ref="AK112:AK113"/>
    <mergeCell ref="Z112:Z113"/>
    <mergeCell ref="AA112:AA113"/>
    <mergeCell ref="AB112:AB113"/>
    <mergeCell ref="AC112:AC113"/>
    <mergeCell ref="AD112:AD113"/>
    <mergeCell ref="AE112:AE113"/>
    <mergeCell ref="T111:T113"/>
    <mergeCell ref="U112:U113"/>
    <mergeCell ref="V112:V113"/>
    <mergeCell ref="W112:W113"/>
    <mergeCell ref="X112:X113"/>
    <mergeCell ref="Y112:Y113"/>
    <mergeCell ref="N111:N113"/>
    <mergeCell ref="O111:O113"/>
    <mergeCell ref="P111:P113"/>
    <mergeCell ref="Q111:Q113"/>
    <mergeCell ref="R111:R113"/>
    <mergeCell ref="S111:S113"/>
    <mergeCell ref="AJ109:AJ110"/>
    <mergeCell ref="AK109:AK110"/>
    <mergeCell ref="D111:D113"/>
    <mergeCell ref="E111:E113"/>
    <mergeCell ref="F111:F113"/>
    <mergeCell ref="G111:G113"/>
    <mergeCell ref="H111:H113"/>
    <mergeCell ref="I111:I113"/>
    <mergeCell ref="J111:J113"/>
    <mergeCell ref="K111:K113"/>
    <mergeCell ref="AD109:AD110"/>
    <mergeCell ref="AE109:AE110"/>
    <mergeCell ref="AF109:AF110"/>
    <mergeCell ref="AG109:AG110"/>
    <mergeCell ref="AH109:AH110"/>
    <mergeCell ref="AI109:AI110"/>
    <mergeCell ref="X109:X110"/>
    <mergeCell ref="Y109:Y110"/>
    <mergeCell ref="Z109:Z110"/>
    <mergeCell ref="AA109:AA110"/>
    <mergeCell ref="AB109:AB110"/>
    <mergeCell ref="AC109:AC110"/>
    <mergeCell ref="R108:R110"/>
    <mergeCell ref="S108:S110"/>
    <mergeCell ref="T108:T110"/>
    <mergeCell ref="U109:U110"/>
    <mergeCell ref="V109:V110"/>
    <mergeCell ref="W109:W110"/>
    <mergeCell ref="J108:J110"/>
    <mergeCell ref="K108:K110"/>
    <mergeCell ref="N108:N110"/>
    <mergeCell ref="O108:O110"/>
    <mergeCell ref="P108:P110"/>
    <mergeCell ref="Q108:Q110"/>
    <mergeCell ref="D108:D110"/>
    <mergeCell ref="E108:E110"/>
    <mergeCell ref="F108:F110"/>
    <mergeCell ref="G108:G110"/>
    <mergeCell ref="H108:H110"/>
    <mergeCell ref="I108:I110"/>
    <mergeCell ref="AF106:AF107"/>
    <mergeCell ref="AG106:AG107"/>
    <mergeCell ref="AH106:AH107"/>
    <mergeCell ref="AI106:AI107"/>
    <mergeCell ref="AJ106:AJ107"/>
    <mergeCell ref="AK106:AK107"/>
    <mergeCell ref="Z106:Z107"/>
    <mergeCell ref="AA106:AA107"/>
    <mergeCell ref="AB106:AB107"/>
    <mergeCell ref="AC106:AC107"/>
    <mergeCell ref="AD106:AD107"/>
    <mergeCell ref="AE106:AE107"/>
    <mergeCell ref="T105:T107"/>
    <mergeCell ref="U106:U107"/>
    <mergeCell ref="V106:V107"/>
    <mergeCell ref="W106:W107"/>
    <mergeCell ref="X106:X107"/>
    <mergeCell ref="Y106:Y107"/>
    <mergeCell ref="N105:N107"/>
    <mergeCell ref="O105:O107"/>
    <mergeCell ref="P105:P107"/>
    <mergeCell ref="Q105:Q107"/>
    <mergeCell ref="R105:R107"/>
    <mergeCell ref="S105:S107"/>
    <mergeCell ref="AJ103:AJ104"/>
    <mergeCell ref="AK103:AK104"/>
    <mergeCell ref="D105:D107"/>
    <mergeCell ref="E105:E107"/>
    <mergeCell ref="F105:F107"/>
    <mergeCell ref="G105:G107"/>
    <mergeCell ref="H105:H107"/>
    <mergeCell ref="I105:I107"/>
    <mergeCell ref="J105:J107"/>
    <mergeCell ref="K105:K107"/>
    <mergeCell ref="AD103:AD104"/>
    <mergeCell ref="AE103:AE104"/>
    <mergeCell ref="AF103:AF104"/>
    <mergeCell ref="AG103:AG104"/>
    <mergeCell ref="AH103:AH104"/>
    <mergeCell ref="AI103:AI104"/>
    <mergeCell ref="X103:X104"/>
    <mergeCell ref="Y103:Y104"/>
    <mergeCell ref="Z103:Z104"/>
    <mergeCell ref="AA103:AA104"/>
    <mergeCell ref="AB103:AB104"/>
    <mergeCell ref="AC103:AC104"/>
    <mergeCell ref="R102:R104"/>
    <mergeCell ref="S102:S104"/>
    <mergeCell ref="T102:T104"/>
    <mergeCell ref="U103:U104"/>
    <mergeCell ref="V103:V104"/>
    <mergeCell ref="W103:W104"/>
    <mergeCell ref="J102:J104"/>
    <mergeCell ref="K102:K104"/>
    <mergeCell ref="N102:N104"/>
    <mergeCell ref="O102:O104"/>
    <mergeCell ref="P102:P104"/>
    <mergeCell ref="Q102:Q104"/>
    <mergeCell ref="D102:D104"/>
    <mergeCell ref="E102:E104"/>
    <mergeCell ref="F102:F104"/>
    <mergeCell ref="G102:G104"/>
    <mergeCell ref="H102:H104"/>
    <mergeCell ref="I102:I104"/>
    <mergeCell ref="AF100:AF101"/>
    <mergeCell ref="AG100:AG101"/>
    <mergeCell ref="AH100:AH101"/>
    <mergeCell ref="AI100:AI101"/>
    <mergeCell ref="AJ100:AJ101"/>
    <mergeCell ref="AK100:AK101"/>
    <mergeCell ref="Z100:Z101"/>
    <mergeCell ref="AA100:AA101"/>
    <mergeCell ref="AB100:AB101"/>
    <mergeCell ref="AC100:AC101"/>
    <mergeCell ref="AD100:AD101"/>
    <mergeCell ref="AE100:AE101"/>
    <mergeCell ref="T99:T101"/>
    <mergeCell ref="U100:U101"/>
    <mergeCell ref="V100:V101"/>
    <mergeCell ref="W100:W101"/>
    <mergeCell ref="X100:X101"/>
    <mergeCell ref="Y100:Y101"/>
    <mergeCell ref="N99:N101"/>
    <mergeCell ref="O99:O101"/>
    <mergeCell ref="P99:P101"/>
    <mergeCell ref="Q99:Q101"/>
    <mergeCell ref="R99:R101"/>
    <mergeCell ref="S99:S101"/>
    <mergeCell ref="AJ97:AJ98"/>
    <mergeCell ref="AK97:AK98"/>
    <mergeCell ref="D99:D101"/>
    <mergeCell ref="E99:E101"/>
    <mergeCell ref="F99:F101"/>
    <mergeCell ref="G99:G101"/>
    <mergeCell ref="H99:H101"/>
    <mergeCell ref="I99:I101"/>
    <mergeCell ref="J99:J101"/>
    <mergeCell ref="K99:K101"/>
    <mergeCell ref="AD97:AD98"/>
    <mergeCell ref="AE97:AE98"/>
    <mergeCell ref="AF97:AF98"/>
    <mergeCell ref="AG97:AG98"/>
    <mergeCell ref="AH97:AH98"/>
    <mergeCell ref="AI97:AI98"/>
    <mergeCell ref="X97:X98"/>
    <mergeCell ref="Y97:Y98"/>
    <mergeCell ref="Z97:Z98"/>
    <mergeCell ref="AA97:AA98"/>
    <mergeCell ref="AB97:AB98"/>
    <mergeCell ref="AC97:AC98"/>
    <mergeCell ref="R96:R98"/>
    <mergeCell ref="S96:S98"/>
    <mergeCell ref="T96:T98"/>
    <mergeCell ref="U97:U98"/>
    <mergeCell ref="V97:V98"/>
    <mergeCell ref="W97:W98"/>
    <mergeCell ref="J96:J98"/>
    <mergeCell ref="K96:K98"/>
    <mergeCell ref="N96:N98"/>
    <mergeCell ref="O96:O98"/>
    <mergeCell ref="P96:P98"/>
    <mergeCell ref="Q96:Q98"/>
    <mergeCell ref="D96:D98"/>
    <mergeCell ref="E96:E98"/>
    <mergeCell ref="F96:F98"/>
    <mergeCell ref="G96:G98"/>
    <mergeCell ref="H96:H98"/>
    <mergeCell ref="I96:I98"/>
    <mergeCell ref="AF94:AF95"/>
    <mergeCell ref="AG94:AG95"/>
    <mergeCell ref="AH94:AH95"/>
    <mergeCell ref="AI94:AI95"/>
    <mergeCell ref="AJ94:AJ95"/>
    <mergeCell ref="AK94:AK95"/>
    <mergeCell ref="Z94:Z95"/>
    <mergeCell ref="AA94:AA95"/>
    <mergeCell ref="AB94:AB95"/>
    <mergeCell ref="AC94:AC95"/>
    <mergeCell ref="AD94:AD95"/>
    <mergeCell ref="AE94:AE95"/>
    <mergeCell ref="T93:T95"/>
    <mergeCell ref="U94:U95"/>
    <mergeCell ref="V94:V95"/>
    <mergeCell ref="W94:W95"/>
    <mergeCell ref="X94:X95"/>
    <mergeCell ref="Y94:Y95"/>
    <mergeCell ref="N93:N95"/>
    <mergeCell ref="O93:O95"/>
    <mergeCell ref="P93:P95"/>
    <mergeCell ref="Q93:Q95"/>
    <mergeCell ref="R93:R95"/>
    <mergeCell ref="S93:S95"/>
    <mergeCell ref="AJ90:AJ92"/>
    <mergeCell ref="AK90:AK92"/>
    <mergeCell ref="D93:D95"/>
    <mergeCell ref="E93:E95"/>
    <mergeCell ref="F93:F95"/>
    <mergeCell ref="G93:G95"/>
    <mergeCell ref="H93:H95"/>
    <mergeCell ref="I93:I95"/>
    <mergeCell ref="J93:J95"/>
    <mergeCell ref="K93:K95"/>
    <mergeCell ref="AD90:AD92"/>
    <mergeCell ref="AE90:AE92"/>
    <mergeCell ref="AF90:AF92"/>
    <mergeCell ref="AG90:AG92"/>
    <mergeCell ref="AH90:AH92"/>
    <mergeCell ref="AI90:AI92"/>
    <mergeCell ref="X90:X92"/>
    <mergeCell ref="Y90:Y92"/>
    <mergeCell ref="Z90:Z92"/>
    <mergeCell ref="AA90:AA92"/>
    <mergeCell ref="AB90:AB92"/>
    <mergeCell ref="AC90:AC92"/>
    <mergeCell ref="R89:R92"/>
    <mergeCell ref="S89:S92"/>
    <mergeCell ref="T89:T92"/>
    <mergeCell ref="U90:U92"/>
    <mergeCell ref="V90:V92"/>
    <mergeCell ref="W90:W92"/>
    <mergeCell ref="J89:J92"/>
    <mergeCell ref="K89:K92"/>
    <mergeCell ref="N89:N92"/>
    <mergeCell ref="O89:O92"/>
    <mergeCell ref="P89:P92"/>
    <mergeCell ref="Q89:Q92"/>
    <mergeCell ref="D89:D92"/>
    <mergeCell ref="E89:E92"/>
    <mergeCell ref="F89:F92"/>
    <mergeCell ref="G89:G92"/>
    <mergeCell ref="H89:H92"/>
    <mergeCell ref="I89:I92"/>
    <mergeCell ref="AF87:AF88"/>
    <mergeCell ref="AG87:AG88"/>
    <mergeCell ref="AH87:AH88"/>
    <mergeCell ref="AI87:AI88"/>
    <mergeCell ref="AJ87:AJ88"/>
    <mergeCell ref="AK87:AK88"/>
    <mergeCell ref="Z87:Z88"/>
    <mergeCell ref="AA87:AA88"/>
    <mergeCell ref="AB87:AB88"/>
    <mergeCell ref="AC87:AC88"/>
    <mergeCell ref="AD87:AD88"/>
    <mergeCell ref="AE87:AE88"/>
    <mergeCell ref="T86:T88"/>
    <mergeCell ref="U87:U88"/>
    <mergeCell ref="V87:V88"/>
    <mergeCell ref="W87:W88"/>
    <mergeCell ref="X87:X88"/>
    <mergeCell ref="Y87:Y88"/>
    <mergeCell ref="N86:N88"/>
    <mergeCell ref="O86:O88"/>
    <mergeCell ref="P86:P88"/>
    <mergeCell ref="Q86:Q88"/>
    <mergeCell ref="R86:R88"/>
    <mergeCell ref="S86:S88"/>
    <mergeCell ref="AJ84:AJ85"/>
    <mergeCell ref="AK84:AK85"/>
    <mergeCell ref="D86:D88"/>
    <mergeCell ref="E86:E88"/>
    <mergeCell ref="F86:F88"/>
    <mergeCell ref="G86:G88"/>
    <mergeCell ref="H86:H88"/>
    <mergeCell ref="I86:I88"/>
    <mergeCell ref="J86:J88"/>
    <mergeCell ref="K86:K88"/>
    <mergeCell ref="AD84:AD85"/>
    <mergeCell ref="AE84:AE85"/>
    <mergeCell ref="AF84:AF85"/>
    <mergeCell ref="AG84:AG85"/>
    <mergeCell ref="AH84:AH85"/>
    <mergeCell ref="AI84:AI85"/>
    <mergeCell ref="X84:X85"/>
    <mergeCell ref="Y84:Y85"/>
    <mergeCell ref="Z84:Z85"/>
    <mergeCell ref="AA84:AA85"/>
    <mergeCell ref="AB84:AB85"/>
    <mergeCell ref="AC84:AC85"/>
    <mergeCell ref="R83:R85"/>
    <mergeCell ref="S83:S85"/>
    <mergeCell ref="T83:T85"/>
    <mergeCell ref="U84:U85"/>
    <mergeCell ref="V84:V85"/>
    <mergeCell ref="W84:W85"/>
    <mergeCell ref="J83:J85"/>
    <mergeCell ref="K83:K85"/>
    <mergeCell ref="N83:N85"/>
    <mergeCell ref="O83:O85"/>
    <mergeCell ref="P83:P85"/>
    <mergeCell ref="Q83:Q85"/>
    <mergeCell ref="D83:D85"/>
    <mergeCell ref="E83:E85"/>
    <mergeCell ref="F83:F85"/>
    <mergeCell ref="G83:G85"/>
    <mergeCell ref="H83:H85"/>
    <mergeCell ref="I83:I85"/>
    <mergeCell ref="AF81:AF82"/>
    <mergeCell ref="AG81:AG82"/>
    <mergeCell ref="AH81:AH82"/>
    <mergeCell ref="AI81:AI82"/>
    <mergeCell ref="AJ81:AJ82"/>
    <mergeCell ref="AK81:AK82"/>
    <mergeCell ref="Z81:Z82"/>
    <mergeCell ref="AA81:AA82"/>
    <mergeCell ref="AB81:AB82"/>
    <mergeCell ref="AC81:AC82"/>
    <mergeCell ref="AD81:AD82"/>
    <mergeCell ref="AE81:AE82"/>
    <mergeCell ref="T80:T82"/>
    <mergeCell ref="U81:U82"/>
    <mergeCell ref="V81:V82"/>
    <mergeCell ref="W81:W82"/>
    <mergeCell ref="X81:X82"/>
    <mergeCell ref="Y81:Y82"/>
    <mergeCell ref="N80:N82"/>
    <mergeCell ref="O80:O82"/>
    <mergeCell ref="P80:P82"/>
    <mergeCell ref="Q80:Q82"/>
    <mergeCell ref="R80:R82"/>
    <mergeCell ref="S80:S82"/>
    <mergeCell ref="AJ78:AJ79"/>
    <mergeCell ref="AK78:AK79"/>
    <mergeCell ref="D80:D82"/>
    <mergeCell ref="E80:E82"/>
    <mergeCell ref="F80:F82"/>
    <mergeCell ref="G80:G82"/>
    <mergeCell ref="H80:H82"/>
    <mergeCell ref="I80:I82"/>
    <mergeCell ref="J80:J82"/>
    <mergeCell ref="K80:K82"/>
    <mergeCell ref="AD78:AD79"/>
    <mergeCell ref="AE78:AE79"/>
    <mergeCell ref="AF78:AF79"/>
    <mergeCell ref="AG78:AG79"/>
    <mergeCell ref="AH78:AH79"/>
    <mergeCell ref="AI78:AI79"/>
    <mergeCell ref="X78:X79"/>
    <mergeCell ref="Y78:Y79"/>
    <mergeCell ref="Z78:Z79"/>
    <mergeCell ref="AA78:AA79"/>
    <mergeCell ref="AB78:AB79"/>
    <mergeCell ref="AC78:AC79"/>
    <mergeCell ref="R77:R79"/>
    <mergeCell ref="S77:S79"/>
    <mergeCell ref="T77:T79"/>
    <mergeCell ref="U78:U79"/>
    <mergeCell ref="V78:V79"/>
    <mergeCell ref="W78:W79"/>
    <mergeCell ref="J77:J79"/>
    <mergeCell ref="K77:K79"/>
    <mergeCell ref="N77:N79"/>
    <mergeCell ref="O77:O79"/>
    <mergeCell ref="P77:P79"/>
    <mergeCell ref="Q77:Q79"/>
    <mergeCell ref="D77:D79"/>
    <mergeCell ref="E77:E79"/>
    <mergeCell ref="F77:F79"/>
    <mergeCell ref="G77:G79"/>
    <mergeCell ref="H77:H79"/>
    <mergeCell ref="I77:I79"/>
    <mergeCell ref="AF75:AF76"/>
    <mergeCell ref="AG75:AG76"/>
    <mergeCell ref="AH75:AH76"/>
    <mergeCell ref="AI75:AI76"/>
    <mergeCell ref="AJ75:AJ76"/>
    <mergeCell ref="AK75:AK76"/>
    <mergeCell ref="Z75:Z76"/>
    <mergeCell ref="AA75:AA76"/>
    <mergeCell ref="AB75:AB76"/>
    <mergeCell ref="AC75:AC76"/>
    <mergeCell ref="AD75:AD76"/>
    <mergeCell ref="AE75:AE76"/>
    <mergeCell ref="T74:T76"/>
    <mergeCell ref="U75:U76"/>
    <mergeCell ref="V75:V76"/>
    <mergeCell ref="W75:W76"/>
    <mergeCell ref="X75:X76"/>
    <mergeCell ref="Y75:Y76"/>
    <mergeCell ref="N74:N76"/>
    <mergeCell ref="O74:O76"/>
    <mergeCell ref="P74:P76"/>
    <mergeCell ref="Q74:Q76"/>
    <mergeCell ref="R74:R76"/>
    <mergeCell ref="S74:S76"/>
    <mergeCell ref="AJ71:AJ73"/>
    <mergeCell ref="AK71:AK73"/>
    <mergeCell ref="D74:D76"/>
    <mergeCell ref="E74:E76"/>
    <mergeCell ref="F74:F76"/>
    <mergeCell ref="G74:G76"/>
    <mergeCell ref="H74:H76"/>
    <mergeCell ref="I74:I76"/>
    <mergeCell ref="J74:J76"/>
    <mergeCell ref="K74:K76"/>
    <mergeCell ref="AD71:AD73"/>
    <mergeCell ref="AE71:AE73"/>
    <mergeCell ref="AF71:AF73"/>
    <mergeCell ref="AG71:AG73"/>
    <mergeCell ref="AH71:AH73"/>
    <mergeCell ref="AI71:AI73"/>
    <mergeCell ref="X71:X73"/>
    <mergeCell ref="Y71:Y73"/>
    <mergeCell ref="Z71:Z73"/>
    <mergeCell ref="AA71:AA73"/>
    <mergeCell ref="AB71:AB73"/>
    <mergeCell ref="AC71:AC73"/>
    <mergeCell ref="R70:R73"/>
    <mergeCell ref="S70:S73"/>
    <mergeCell ref="T70:T73"/>
    <mergeCell ref="U71:U73"/>
    <mergeCell ref="V71:V73"/>
    <mergeCell ref="W71:W73"/>
    <mergeCell ref="J70:J73"/>
    <mergeCell ref="K70:K73"/>
    <mergeCell ref="N70:N73"/>
    <mergeCell ref="O70:O73"/>
    <mergeCell ref="P70:P73"/>
    <mergeCell ref="Q70:Q73"/>
    <mergeCell ref="D70:D73"/>
    <mergeCell ref="E70:E73"/>
    <mergeCell ref="F70:F73"/>
    <mergeCell ref="G70:G73"/>
    <mergeCell ref="H70:H73"/>
    <mergeCell ref="I70:I73"/>
    <mergeCell ref="AF68:AF69"/>
    <mergeCell ref="AG68:AG69"/>
    <mergeCell ref="AH68:AH69"/>
    <mergeCell ref="AI68:AI69"/>
    <mergeCell ref="AJ68:AJ69"/>
    <mergeCell ref="AK68:AK69"/>
    <mergeCell ref="Z68:Z69"/>
    <mergeCell ref="AA68:AA69"/>
    <mergeCell ref="AB68:AB69"/>
    <mergeCell ref="AC68:AC69"/>
    <mergeCell ref="AD68:AD69"/>
    <mergeCell ref="AE68:AE69"/>
    <mergeCell ref="T67:T69"/>
    <mergeCell ref="U68:U69"/>
    <mergeCell ref="V68:V69"/>
    <mergeCell ref="W68:W69"/>
    <mergeCell ref="X68:X69"/>
    <mergeCell ref="Y68:Y69"/>
    <mergeCell ref="N67:N69"/>
    <mergeCell ref="O67:O69"/>
    <mergeCell ref="P67:P69"/>
    <mergeCell ref="Q67:Q69"/>
    <mergeCell ref="R67:R69"/>
    <mergeCell ref="S67:S69"/>
    <mergeCell ref="AJ65:AJ66"/>
    <mergeCell ref="AK65:AK66"/>
    <mergeCell ref="D67:D69"/>
    <mergeCell ref="E67:E69"/>
    <mergeCell ref="F67:F69"/>
    <mergeCell ref="G67:G69"/>
    <mergeCell ref="H67:H69"/>
    <mergeCell ref="I67:I69"/>
    <mergeCell ref="J67:J69"/>
    <mergeCell ref="K67:K69"/>
    <mergeCell ref="AD65:AD66"/>
    <mergeCell ref="AE65:AE66"/>
    <mergeCell ref="AF65:AF66"/>
    <mergeCell ref="AG65:AG66"/>
    <mergeCell ref="AH65:AH66"/>
    <mergeCell ref="AI65:AI66"/>
    <mergeCell ref="X65:X66"/>
    <mergeCell ref="Y65:Y66"/>
    <mergeCell ref="Z65:Z66"/>
    <mergeCell ref="AA65:AA66"/>
    <mergeCell ref="AB65:AB66"/>
    <mergeCell ref="AC65:AC66"/>
    <mergeCell ref="R64:R66"/>
    <mergeCell ref="S64:S66"/>
    <mergeCell ref="T64:T66"/>
    <mergeCell ref="U65:U66"/>
    <mergeCell ref="V65:V66"/>
    <mergeCell ref="W65:W66"/>
    <mergeCell ref="J64:J66"/>
    <mergeCell ref="K64:K66"/>
    <mergeCell ref="N64:N66"/>
    <mergeCell ref="O64:O66"/>
    <mergeCell ref="P64:P66"/>
    <mergeCell ref="Q64:Q66"/>
    <mergeCell ref="D64:D66"/>
    <mergeCell ref="E64:E66"/>
    <mergeCell ref="F64:F66"/>
    <mergeCell ref="G64:G66"/>
    <mergeCell ref="H64:H66"/>
    <mergeCell ref="I64:I66"/>
    <mergeCell ref="AF62:AF63"/>
    <mergeCell ref="AG62:AG63"/>
    <mergeCell ref="AH62:AH63"/>
    <mergeCell ref="AI62:AI63"/>
    <mergeCell ref="AJ62:AJ63"/>
    <mergeCell ref="AK62:AK63"/>
    <mergeCell ref="Z62:Z63"/>
    <mergeCell ref="AA62:AA63"/>
    <mergeCell ref="AB62:AB63"/>
    <mergeCell ref="AC62:AC63"/>
    <mergeCell ref="AD62:AD63"/>
    <mergeCell ref="AE62:AE63"/>
    <mergeCell ref="T61:T63"/>
    <mergeCell ref="U62:U63"/>
    <mergeCell ref="V62:V63"/>
    <mergeCell ref="W62:W63"/>
    <mergeCell ref="X62:X63"/>
    <mergeCell ref="Y62:Y63"/>
    <mergeCell ref="N61:N63"/>
    <mergeCell ref="O61:O63"/>
    <mergeCell ref="P61:P63"/>
    <mergeCell ref="Q61:Q63"/>
    <mergeCell ref="R61:R63"/>
    <mergeCell ref="S61:S63"/>
    <mergeCell ref="AJ58:AJ60"/>
    <mergeCell ref="AK58:AK60"/>
    <mergeCell ref="D61:D63"/>
    <mergeCell ref="E61:E63"/>
    <mergeCell ref="F61:F63"/>
    <mergeCell ref="G61:G63"/>
    <mergeCell ref="H61:H63"/>
    <mergeCell ref="I61:I63"/>
    <mergeCell ref="J61:J63"/>
    <mergeCell ref="K61:K63"/>
    <mergeCell ref="AD58:AD60"/>
    <mergeCell ref="AE58:AE60"/>
    <mergeCell ref="AF58:AF60"/>
    <mergeCell ref="AG58:AG60"/>
    <mergeCell ref="AH58:AH60"/>
    <mergeCell ref="AI58:AI60"/>
    <mergeCell ref="X58:X60"/>
    <mergeCell ref="Y58:Y60"/>
    <mergeCell ref="Z58:Z60"/>
    <mergeCell ref="AA58:AA60"/>
    <mergeCell ref="AB58:AB60"/>
    <mergeCell ref="AC58:AC60"/>
    <mergeCell ref="R57:R60"/>
    <mergeCell ref="S57:S60"/>
    <mergeCell ref="T57:T60"/>
    <mergeCell ref="U58:U60"/>
    <mergeCell ref="V58:V60"/>
    <mergeCell ref="W58:W60"/>
    <mergeCell ref="J57:J60"/>
    <mergeCell ref="K57:K60"/>
    <mergeCell ref="N57:N60"/>
    <mergeCell ref="O57:O60"/>
    <mergeCell ref="P57:P60"/>
    <mergeCell ref="Q57:Q60"/>
    <mergeCell ref="D57:D60"/>
    <mergeCell ref="E57:E60"/>
    <mergeCell ref="F57:F60"/>
    <mergeCell ref="G57:G60"/>
    <mergeCell ref="H57:H60"/>
    <mergeCell ref="I57:I60"/>
    <mergeCell ref="AF55:AF56"/>
    <mergeCell ref="AG55:AG56"/>
    <mergeCell ref="AH55:AH56"/>
    <mergeCell ref="AI55:AI56"/>
    <mergeCell ref="AJ55:AJ56"/>
    <mergeCell ref="AK55:AK56"/>
    <mergeCell ref="Z55:Z56"/>
    <mergeCell ref="AA55:AA56"/>
    <mergeCell ref="AB55:AB56"/>
    <mergeCell ref="AC55:AC56"/>
    <mergeCell ref="AD55:AD56"/>
    <mergeCell ref="AE55:AE56"/>
    <mergeCell ref="T54:T56"/>
    <mergeCell ref="U55:U56"/>
    <mergeCell ref="V55:V56"/>
    <mergeCell ref="W55:W56"/>
    <mergeCell ref="X55:X56"/>
    <mergeCell ref="Y55:Y56"/>
    <mergeCell ref="N54:N56"/>
    <mergeCell ref="O54:O56"/>
    <mergeCell ref="P54:P56"/>
    <mergeCell ref="Q54:Q56"/>
    <mergeCell ref="R54:R56"/>
    <mergeCell ref="S54:S56"/>
    <mergeCell ref="AJ52:AJ53"/>
    <mergeCell ref="AK52:AK53"/>
    <mergeCell ref="D54:D56"/>
    <mergeCell ref="E54:E56"/>
    <mergeCell ref="F54:F56"/>
    <mergeCell ref="G54:G56"/>
    <mergeCell ref="H54:H56"/>
    <mergeCell ref="I54:I56"/>
    <mergeCell ref="J54:J56"/>
    <mergeCell ref="K54:K56"/>
    <mergeCell ref="AD52:AD53"/>
    <mergeCell ref="AE52:AE53"/>
    <mergeCell ref="AF52:AF53"/>
    <mergeCell ref="AG52:AG53"/>
    <mergeCell ref="AH52:AH53"/>
    <mergeCell ref="AI52:AI53"/>
    <mergeCell ref="X52:X53"/>
    <mergeCell ref="Y52:Y53"/>
    <mergeCell ref="Z52:Z53"/>
    <mergeCell ref="AA52:AA53"/>
    <mergeCell ref="AB52:AB53"/>
    <mergeCell ref="AC52:AC53"/>
    <mergeCell ref="R51:R53"/>
    <mergeCell ref="S51:S53"/>
    <mergeCell ref="T51:T53"/>
    <mergeCell ref="U52:U53"/>
    <mergeCell ref="V52:V53"/>
    <mergeCell ref="W52:W53"/>
    <mergeCell ref="J51:J53"/>
    <mergeCell ref="K51:K53"/>
    <mergeCell ref="N51:N53"/>
    <mergeCell ref="O51:O53"/>
    <mergeCell ref="P51:P53"/>
    <mergeCell ref="Q51:Q53"/>
    <mergeCell ref="DT47:DT48"/>
    <mergeCell ref="DU47:DU48"/>
    <mergeCell ref="DV47:DY47"/>
    <mergeCell ref="DZ47:EA47"/>
    <mergeCell ref="D51:D53"/>
    <mergeCell ref="E51:E53"/>
    <mergeCell ref="F51:F53"/>
    <mergeCell ref="G51:G53"/>
    <mergeCell ref="H51:H53"/>
    <mergeCell ref="I51:I53"/>
    <mergeCell ref="DN47:DN48"/>
    <mergeCell ref="DO47:DO48"/>
    <mergeCell ref="DP47:DP48"/>
    <mergeCell ref="DQ47:DQ48"/>
    <mergeCell ref="DR47:DR48"/>
    <mergeCell ref="DS47:DS48"/>
    <mergeCell ref="DH47:DH48"/>
    <mergeCell ref="DI47:DI48"/>
    <mergeCell ref="DJ47:DJ48"/>
    <mergeCell ref="DK47:DK48"/>
    <mergeCell ref="DL47:DL48"/>
    <mergeCell ref="DM47:DM48"/>
    <mergeCell ref="DB47:DB48"/>
    <mergeCell ref="DC47:DC48"/>
    <mergeCell ref="DD47:DD48"/>
    <mergeCell ref="DE47:DE48"/>
    <mergeCell ref="DF47:DF48"/>
    <mergeCell ref="DG47:DG48"/>
    <mergeCell ref="CV47:CV48"/>
    <mergeCell ref="CW47:CW48"/>
    <mergeCell ref="CX47:CX48"/>
    <mergeCell ref="CY47:CY48"/>
    <mergeCell ref="CZ47:CZ48"/>
    <mergeCell ref="DA47:DA48"/>
    <mergeCell ref="CP47:CP48"/>
    <mergeCell ref="CQ47:CQ48"/>
    <mergeCell ref="CR47:CR48"/>
    <mergeCell ref="CS47:CS48"/>
    <mergeCell ref="CT47:CT48"/>
    <mergeCell ref="CU47:CU48"/>
    <mergeCell ref="CJ47:CJ48"/>
    <mergeCell ref="CK47:CK48"/>
    <mergeCell ref="CL47:CL48"/>
    <mergeCell ref="CM47:CM48"/>
    <mergeCell ref="CN47:CN48"/>
    <mergeCell ref="CO47:CO48"/>
    <mergeCell ref="CD47:CD48"/>
    <mergeCell ref="CE47:CE48"/>
    <mergeCell ref="CF47:CF48"/>
    <mergeCell ref="CG47:CG48"/>
    <mergeCell ref="CH47:CH48"/>
    <mergeCell ref="CI47:CI48"/>
    <mergeCell ref="BX47:BX48"/>
    <mergeCell ref="BY47:BY48"/>
    <mergeCell ref="BZ47:BZ48"/>
    <mergeCell ref="CA47:CA48"/>
    <mergeCell ref="CB47:CB48"/>
    <mergeCell ref="CC47:CC48"/>
    <mergeCell ref="BR47:BR48"/>
    <mergeCell ref="BS47:BS48"/>
    <mergeCell ref="BT47:BT48"/>
    <mergeCell ref="BU47:BU48"/>
    <mergeCell ref="BV47:BV48"/>
    <mergeCell ref="BW47:BW48"/>
    <mergeCell ref="BL47:BL48"/>
    <mergeCell ref="BM47:BM48"/>
    <mergeCell ref="BN47:BN48"/>
    <mergeCell ref="BO47:BO48"/>
    <mergeCell ref="BP47:BP48"/>
    <mergeCell ref="BQ47:BQ48"/>
    <mergeCell ref="BF47:BF48"/>
    <mergeCell ref="BG47:BG48"/>
    <mergeCell ref="BH47:BH48"/>
    <mergeCell ref="BI47:BI48"/>
    <mergeCell ref="BJ47:BJ48"/>
    <mergeCell ref="BK47:BK48"/>
    <mergeCell ref="AZ47:AZ48"/>
    <mergeCell ref="BA47:BA48"/>
    <mergeCell ref="BB47:BB48"/>
    <mergeCell ref="BC47:BC48"/>
    <mergeCell ref="BD47:BD48"/>
    <mergeCell ref="BE47:BE48"/>
    <mergeCell ref="AT47:AT48"/>
    <mergeCell ref="AU47:AU48"/>
    <mergeCell ref="AV47:AV48"/>
    <mergeCell ref="AW47:AW48"/>
    <mergeCell ref="AX47:AX48"/>
    <mergeCell ref="AY47:AY48"/>
    <mergeCell ref="AN47:AN48"/>
    <mergeCell ref="AO47:AO48"/>
    <mergeCell ref="AP47:AP48"/>
    <mergeCell ref="AQ47:AQ48"/>
    <mergeCell ref="AR47:AR48"/>
    <mergeCell ref="AS47:AS48"/>
    <mergeCell ref="W47:W48"/>
    <mergeCell ref="X47:X48"/>
    <mergeCell ref="Y47:Y48"/>
    <mergeCell ref="Z47:AF47"/>
    <mergeCell ref="AG47:AK47"/>
    <mergeCell ref="AM47:AM48"/>
    <mergeCell ref="N47:N48"/>
    <mergeCell ref="O47:O48"/>
    <mergeCell ref="P47:Q47"/>
    <mergeCell ref="R47:S47"/>
    <mergeCell ref="T47:T48"/>
    <mergeCell ref="V47:V48"/>
    <mergeCell ref="D47:D48"/>
    <mergeCell ref="E47:E48"/>
    <mergeCell ref="F47:F48"/>
    <mergeCell ref="G47:G48"/>
    <mergeCell ref="H47:H48"/>
    <mergeCell ref="I47:M47"/>
    <mergeCell ref="DN7:DN8"/>
    <mergeCell ref="DO7:DO8"/>
    <mergeCell ref="DP7:DP8"/>
    <mergeCell ref="DQ7:DQ8"/>
    <mergeCell ref="DR7:DR8"/>
    <mergeCell ref="DS7:DS8"/>
    <mergeCell ref="DH7:DH8"/>
    <mergeCell ref="DI7:DI8"/>
    <mergeCell ref="DJ7:DJ8"/>
    <mergeCell ref="DK7:DK8"/>
    <mergeCell ref="DL7:DL8"/>
    <mergeCell ref="DM7:DM8"/>
    <mergeCell ref="DA7:DA8"/>
    <mergeCell ref="DB7:DB8"/>
    <mergeCell ref="DD7:DD8"/>
    <mergeCell ref="DE7:DE8"/>
    <mergeCell ref="DF7:DF8"/>
    <mergeCell ref="DG7:DG8"/>
    <mergeCell ref="CU7:CU8"/>
    <mergeCell ref="CV7:CV8"/>
    <mergeCell ref="CW7:CW8"/>
    <mergeCell ref="CX7:CX8"/>
    <mergeCell ref="CY7:CY8"/>
    <mergeCell ref="CZ7:CZ8"/>
    <mergeCell ref="CJ7:CJ8"/>
    <mergeCell ref="CK7:CK8"/>
    <mergeCell ref="CM7:CM8"/>
    <mergeCell ref="CN7:CN8"/>
    <mergeCell ref="CO7:CO8"/>
    <mergeCell ref="CP7:CP8"/>
    <mergeCell ref="CD7:CD8"/>
    <mergeCell ref="CE7:CE8"/>
    <mergeCell ref="CF7:CF8"/>
    <mergeCell ref="CG7:CG8"/>
    <mergeCell ref="CH7:CH8"/>
    <mergeCell ref="CI7:CI8"/>
    <mergeCell ref="BS7:BS8"/>
    <mergeCell ref="BT7:BT8"/>
    <mergeCell ref="BV7:BV8"/>
    <mergeCell ref="BW7:BW8"/>
    <mergeCell ref="BX7:BX8"/>
    <mergeCell ref="BY7:BY8"/>
    <mergeCell ref="BM7:BM8"/>
    <mergeCell ref="BN7:BN8"/>
    <mergeCell ref="BO7:BO8"/>
    <mergeCell ref="BP7:BP8"/>
    <mergeCell ref="BQ7:BQ8"/>
    <mergeCell ref="BR7:BR8"/>
    <mergeCell ref="BG7:BG8"/>
    <mergeCell ref="BH7:BH8"/>
    <mergeCell ref="BI7:BI8"/>
    <mergeCell ref="BJ7:BJ8"/>
    <mergeCell ref="BK7:BK8"/>
    <mergeCell ref="BL7:BL8"/>
    <mergeCell ref="BA7:BA8"/>
    <mergeCell ref="BB7:BB8"/>
    <mergeCell ref="BC7:BC8"/>
    <mergeCell ref="BD7:BD8"/>
    <mergeCell ref="BE7:BE8"/>
    <mergeCell ref="BF7:BF8"/>
    <mergeCell ref="AU7:AU8"/>
    <mergeCell ref="AV7:AV8"/>
    <mergeCell ref="AW7:AW8"/>
    <mergeCell ref="AX7:AX8"/>
    <mergeCell ref="AY7:AY8"/>
    <mergeCell ref="AZ7:AZ8"/>
    <mergeCell ref="AO7:AO8"/>
    <mergeCell ref="AP7:AP8"/>
    <mergeCell ref="AQ7:AQ8"/>
    <mergeCell ref="AR7:AR8"/>
    <mergeCell ref="AS7:AS8"/>
    <mergeCell ref="AT7:AT8"/>
    <mergeCell ref="X7:X8"/>
    <mergeCell ref="Y7:Y8"/>
    <mergeCell ref="Z7:AF7"/>
    <mergeCell ref="AG7:AK7"/>
    <mergeCell ref="AM7:AM8"/>
    <mergeCell ref="AN7:AN8"/>
    <mergeCell ref="O7:O8"/>
    <mergeCell ref="P7:Q7"/>
    <mergeCell ref="R7:S7"/>
    <mergeCell ref="T7:T8"/>
    <mergeCell ref="V7:V8"/>
    <mergeCell ref="W7:W8"/>
    <mergeCell ref="DL6:DO6"/>
    <mergeCell ref="DP6:DS6"/>
    <mergeCell ref="DT6:DT8"/>
    <mergeCell ref="D7:D8"/>
    <mergeCell ref="E7:E8"/>
    <mergeCell ref="F7:F8"/>
    <mergeCell ref="G7:G8"/>
    <mergeCell ref="H7:H8"/>
    <mergeCell ref="I7:M7"/>
    <mergeCell ref="N7:N8"/>
    <mergeCell ref="CQ6:CT6"/>
    <mergeCell ref="CU6:CX6"/>
    <mergeCell ref="CY6:DB6"/>
    <mergeCell ref="DC6:DC8"/>
    <mergeCell ref="DD6:DG6"/>
    <mergeCell ref="DH6:DK6"/>
    <mergeCell ref="CQ7:CQ8"/>
    <mergeCell ref="CR7:CR8"/>
    <mergeCell ref="CS7:CS8"/>
    <mergeCell ref="CT7:CT8"/>
    <mergeCell ref="BV6:BY6"/>
    <mergeCell ref="BZ6:CC6"/>
    <mergeCell ref="CD6:CG6"/>
    <mergeCell ref="CH6:CK6"/>
    <mergeCell ref="CL6:CL8"/>
    <mergeCell ref="CM6:CP6"/>
    <mergeCell ref="BZ7:BZ8"/>
    <mergeCell ref="CA7:CA8"/>
    <mergeCell ref="CB7:CB8"/>
    <mergeCell ref="CC7:CC8"/>
    <mergeCell ref="BE5:BU5"/>
    <mergeCell ref="BV5:CL5"/>
    <mergeCell ref="CM5:DC5"/>
    <mergeCell ref="DD5:DT5"/>
    <mergeCell ref="DU5:DU8"/>
    <mergeCell ref="BE6:BH6"/>
    <mergeCell ref="BI6:BL6"/>
    <mergeCell ref="BM6:BP6"/>
    <mergeCell ref="BQ6:BT6"/>
    <mergeCell ref="BU6:BU8"/>
  </mergeCells>
  <dataValidations count="7">
    <dataValidation type="list" allowBlank="1" showInputMessage="1" showErrorMessage="1" errorTitle="Ошибка" error="Выберите значение из списка" prompt="Выберите значение из списка" sqref="Q51:Q125">
      <formula1>all_year_list</formula1>
    </dataValidation>
    <dataValidation type="list" allowBlank="1" showInputMessage="1" showErrorMessage="1" errorTitle="Ошибка" error="Выберите значение из списка" prompt="Выберите значение из списка" sqref="P51:P125">
      <formula1>month_list</formula1>
    </dataValidation>
    <dataValidation type="textLength" operator="lessThanOrEqual" allowBlank="1" showInputMessage="1" showErrorMessage="1" errorTitle="Ошибка" error="Допускается ввод не более 900 символов!" sqref="AL116:AM117 AL120:AM121 AL53:AM53 AL56:AM56 AL59:AM60 AL63:AM63 AL66:AM66 AL69:AM69 AL72:AM73 AL76:AM76 AL79:AM79 AL82:AM82 AL85:AM85 AL88:AM88 AL91:AM92 AL95:AM95 AL98:AM98 AL101:AM101 AL104:AM104 AL107:AM107 AL110:AM110 AL113:AM113 AL124:AM125">
      <formula1>900</formula1>
    </dataValidation>
    <dataValidation type="decimal" allowBlank="1" showInputMessage="1" showErrorMessage="1" error="Введите действительное число от 0 до 100!" sqref="U52:V52 U55:V55 U58:V58 U62:V62 U65:V65 U68:V68 U71:V71 U75:V75 U78:V78 U81:V81 U84:V84 U87:V87 U90:V90 U94:V94 U97:V97 U100:V100 U103:V103 U106:V106 U109:V109 U112:V112 U115:V115 U119:V119 U123:V123 R51:S125">
      <formula1>0</formula1>
      <formula2>100</formula2>
    </dataValidation>
    <dataValidation type="textLength" operator="lessThan" allowBlank="1" showInputMessage="1" showErrorMessage="1" errorTitle="Ошибка" error="Допускается ввод не более 900 символов!" sqref="T118 DZ120:EA121 DX53 DX56 DZ59:EA60 DX63 DX66 DX69 DZ72:EA73 DX76 DX79 DX82 DX85 DX88 DZ91:EA92 DX95 DX98 DX101 DX104 DX107 DX110 DX113 DZ116:EA117 T122 DX120:DX121 DZ53:EA53 DZ56:EA56 DX59:DX60 DZ63:EA63 DZ66:EA66 DZ69:EA69 DX72:DX73 DZ76:EA76 DZ79:EA79 DZ82:EA82 DZ85:EA85 DZ88:EA88 DX91:DX92 DZ95:EA95 DZ98:EA98 DZ101:EA101 DZ104:EA104 DZ107:EA107 DZ110:EA110 DZ113:EA113 DX116:DX117 T51 T54 T57 T61 T64 T67 T70 T74 T77 T80 T83 T86 T89 T93 T96 T99 T102 T105 T108 T111 T114 DZ124:EA125 DX124:DX125">
      <formula1>900</formula1>
    </dataValidation>
    <dataValidation allowBlank="1" errorTitle="Ошибка" error="Выберите значение из списка" prompt="Выберите значение из списка" sqref="AN116:AV117 AN120:AV121 AN53:AV53 AN56:AV56 AN59:AV60 AN63:AV63 AN66:AV66 AN69:AV69 AN72:AV73 AN76:AV76 AN79:AV79 AN82:AV82 AN85:AV85 AN88:AV88 AN91:AV92 AN95:AV95 AN98:AV98 AN101:AV101 AN104:AV104 AN107:AV107 AN110:AV110 AN113:AV113 AN124:AV125"/>
    <dataValidation type="decimal" allowBlank="1" showErrorMessage="1" errorTitle="Ошибка" error="Допускается ввод только неотрицательных чисел!" sqref="BJ76:BL76 DY120:DY121 BJ53:BL53 BJ56:BL56 DY59:DY60 BJ63:BL63 BJ66:BL66 BJ69:BL69 DY72:DY73 BN76:BP76 BJ79:BL79 BJ82:BL82 BJ85:BL85 BJ88:BL88 DY91:DY92 BJ95:BL95 BJ98:BL98 BJ101:BL101 BJ104:BL104 BJ107:BL107 BJ110:BL110 BJ113:BL113 DY116:DY117 BN79:BP79 DV120:DW121 BN53:BP53 BN56:BP56 DV59:DW60 BN63:BP63 BN66:BP66 BN69:BP69 DV72:DW73 BR76:BT76 BR79:BT79 BN82:BP82 BN85:BP85 BN88:BP88 DV91:DW92 BN95:BP95 BN98:BP98 BN101:BP101 BN104:BP104 BN107:BP107 BN110:BP110 BN113:BP113 DV116:DW117 BR82:BT82 BJ120:BL121 BR53:BT53 BR56:BT56 BJ59:BL60 BR63:BT63 BR66:BT66 BR69:BT69 BJ72:BL73 CA76:CC76 CA79:CC79 CA82:CC82 BR85:BT85 BR88:BT88 BJ91:BL92 BR95:BT95 BR98:BT98 BR101:BT101 BR104:BT104 BR107:BT107 BR110:BT110 BR113:BT113 BJ116:BL117 CA85:CC85 BN120:BP121 CA53:CC53 CA56:CC56 BN59:BP60 CA63:CC63 CA66:CC66 CA69:CC69 BN72:BP73 CE76:CG76 CE79:CG79 CE82:CG82 CE85:CG85 CA88:CC88 BN91:BP92 CA95:CC95 CA98:CC98 CA101:CC101 CA104:CC104 CA107:CC107 CA110:CC110 CA113:CC113 BN116:BP117 CE88:CG88 BR120:BT121 CE53:CG53 CE56:CG56 BR59:BT60 CE63:CG63 CE66:CG66 CE69:CG69 BR72:BT73 CI76:CK76 CI79:CK79 CI82:CK82 CI85:CK85 CI88:CK88 BR91:BT92 CE95:CG95 CE98:CG98 CE101:CG101 CE104:CG104 CE107:CG107 CE110:CG110 CE113:CG113 BR116:BT117 CA91:CC92 CA120:CC121 CI53:CK53 CI56:CK56 CA59:CC60 CI63:CK63 CI66:CK66 CI69:CK69 CA72:CC73 CR76:CT76 CR79:CT79 CR82:CT82 CR85:CT85 CR88:CT88 CE91:CG92 CI95:CK95 CI98:CK98 CI101:CK101 CI104:CK104 CI107:CK107 CI110:CK110 CI113:CK113 CA116:CC117 CR95:CT95 CE120:CG121 CR53:CT53 CR56:CT56 CE59:CG60 CR63:CT63 CR66:CT66 CR69:CT69 CE72:CG73 CV76:CX76 CV79:CX79 CV82:CX82 CV85:CX85 CV88:CX88 CI91:CK92 CV95:CX95 CR98:CT98 CR101:CT101 CR104:CT104 CR107:CT107 CR110:CT110 CR113:CT113 CE116:CG117 CV98:CX98 CI120:CK121 CV53:CX53 CV56:CX56 CI59:CK60 CV63:CX63 CV66:CX66 CV69:CX69 CI72:CK73 CZ76:DB76 CZ79:DB79 CZ82:DB82 CZ85:DB85 CZ88:DB88 CR91:CT92 CZ95:DB95 CZ98:DB98 CV101:CX101 CV104:CX104 CV107:CX107 CV110:CX110 CV113:CX113 CI116:CK117 CZ101:DB101 CR120:CT121 CZ53:DB53 CZ56:DB56 CR59:CT60 CZ63:DB63 CZ66:DB66 CZ69:DB69 CR72:CT73 DI76:DK76 DI79:DK79 DI82:DK82 DI85:DK85 DI88:DK88 CV91:CX92 DI95:DK95 DI98:DK98 DI101:DK101 CZ104:DB104 CZ107:DB107 CZ110:DB110 CZ113:DB113 CR116:CT117 DI104:DK104 CV120:CX121 DI53:DK53 DI56:DK56 CV59:CX60 DI63:DK63 DI66:DK66 DI69:DK69 CV72:CX73 DM76:DO76 DM79:DO79 DM82:DO82 DM85:DO85 DM88:DO88 CZ91:DB92 DM95:DO95 DM98:DO98 DM101:DO101 DM104:DO104 DI107:DK107 DI110:DK110 DI113:DK113 CV116:CX117 DM107:DO107 CZ120:DB121 DM53:DO53 DM56:DO56 CZ59:DB60 DM63:DO63 DM66:DO66 DM69:DO69 CZ72:DB73 DQ76:DS76 DQ79:DS79 DQ82:DS82 DQ85:DS85 DQ88:DS88 DI91:DK92 DQ95:DS95 DQ98:DS98 DQ101:DS101 DQ104:DS104 DQ107:DS107 DM110:DO110 DM113:DO113 CZ116:DB117 DQ110:DS110 DI120:DK121 DQ53:DS53 DQ56:DS56 DI59:DK60 DQ63:DS63 DQ66:DS66 DQ69:DS69 DI72:DK73 DY76 DY79 DY82 DY85 DY88 DM91:DO92 DY95 DY98 DY101 DY104 DY107 DY110 DQ113:DS113 DI116:DK117 DY113 DM120:DO121 DY53 DY56 DM59:DO60 DY63 DY66 DY69 DM72:DO73 DV76:DW76 DV79:DW79 DV82:DW82 DV85:DW85 DV88:DW88 DQ91:DS92 DV95:DW95 DV98:DW98 DV101:DW101 DV104:DW104 DV107:DW107 DV110:DW110 DV113:DW113 DM116:DO117 DQ116:DS117 DQ120:DS121 DV53:DW53 DV56:DW56 DQ59:DS60 DV63:DW63 DV66:DW66 DV69:DW69 DQ72:DS73 DY124:DY125 DV124:DW125 BJ124:BL125 BN124:BP125 BR124:BT125 CA124:CC125 CE124:CG125 CI124:CK125 CR124:CT125 CV124:CX125 CZ124:DB125 DI124:DK125 DM124:DO125 DQ124:DS125">
      <formula1>0</formula1>
      <formula2>9.99999999999999E+23</formula2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Лист2</vt:lpstr>
      <vt:lpstr>condition_date</vt:lpstr>
      <vt:lpstr>date_end</vt:lpstr>
      <vt:lpstr>date_start</vt:lpstr>
      <vt:lpstr>god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2023-10-16T03:04:42Z</dcterms:modified>
</cp:coreProperties>
</file>