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30" activeTab="1"/>
  </bookViews>
  <sheets>
    <sheet name="Лист1" sheetId="1" r:id="rId1"/>
    <sheet name="Лист2" sheetId="2" r:id="rId2"/>
  </sheets>
  <externalReferences>
    <externalReference r:id="rId3"/>
  </externalReferences>
  <definedNames>
    <definedName name="all_year_list">[1]TEHSHEET!$C$2:$C$52</definedName>
    <definedName name="condition_date">Лист1!$F$10</definedName>
    <definedName name="date_end">Лист1!$F$31</definedName>
    <definedName name="date_start">Лист1!$F$30</definedName>
    <definedName name="god">Лист1!$F$9</definedName>
    <definedName name="month_list">[1]TEHSHEET!$D$2:$D$13</definedName>
    <definedName name="org">[1]Титульный!$F$16</definedName>
    <definedName name="region_name">[1]Титульный!$F$7</definedName>
    <definedName name="spr_condition_date">[1]TEHSHEET!$H$2:$H$13</definedName>
    <definedName name="version">[1]Инструкция!$B$3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D124" i="2" l="1"/>
  <c r="EC124" i="2"/>
  <c r="DP124" i="2"/>
  <c r="DD124" i="2" s="1"/>
  <c r="BC124" i="2" s="1"/>
  <c r="DL124" i="2"/>
  <c r="DH124" i="2"/>
  <c r="DG124" i="2"/>
  <c r="DF124" i="2"/>
  <c r="DE124" i="2"/>
  <c r="CY124" i="2"/>
  <c r="CM124" i="2" s="1"/>
  <c r="BB124" i="2" s="1"/>
  <c r="DC124" i="2" s="1"/>
  <c r="CU124" i="2"/>
  <c r="CQ124" i="2"/>
  <c r="CP124" i="2"/>
  <c r="CO124" i="2"/>
  <c r="CN124" i="2"/>
  <c r="CH124" i="2"/>
  <c r="BV124" i="2" s="1"/>
  <c r="BA124" i="2" s="1"/>
  <c r="CL124" i="2" s="1"/>
  <c r="CD124" i="2"/>
  <c r="BZ124" i="2"/>
  <c r="BY124" i="2"/>
  <c r="BX124" i="2"/>
  <c r="BW124" i="2"/>
  <c r="BQ124" i="2"/>
  <c r="BE124" i="2" s="1"/>
  <c r="BM124" i="2"/>
  <c r="BI124" i="2"/>
  <c r="BH124" i="2"/>
  <c r="BG124" i="2"/>
  <c r="BF124" i="2"/>
  <c r="AZ124" i="2"/>
  <c r="BU124" i="2" s="1"/>
  <c r="ED123" i="2"/>
  <c r="EC123" i="2"/>
  <c r="DP123" i="2"/>
  <c r="DD123" i="2" s="1"/>
  <c r="BC123" i="2" s="1"/>
  <c r="DL123" i="2"/>
  <c r="DH123" i="2"/>
  <c r="DG123" i="2"/>
  <c r="DF123" i="2"/>
  <c r="DE123" i="2"/>
  <c r="CY123" i="2"/>
  <c r="CM123" i="2" s="1"/>
  <c r="BB123" i="2" s="1"/>
  <c r="DC123" i="2" s="1"/>
  <c r="CU123" i="2"/>
  <c r="CQ123" i="2"/>
  <c r="CP123" i="2"/>
  <c r="CO123" i="2"/>
  <c r="CN123" i="2"/>
  <c r="CH123" i="2"/>
  <c r="BV123" i="2" s="1"/>
  <c r="BA123" i="2" s="1"/>
  <c r="CL123" i="2" s="1"/>
  <c r="CD123" i="2"/>
  <c r="BZ123" i="2"/>
  <c r="BY123" i="2"/>
  <c r="BX123" i="2"/>
  <c r="BW123" i="2"/>
  <c r="BQ123" i="2"/>
  <c r="BE123" i="2" s="1"/>
  <c r="AZ123" i="2" s="1"/>
  <c r="BU123" i="2" s="1"/>
  <c r="BM123" i="2"/>
  <c r="BI123" i="2"/>
  <c r="BH123" i="2"/>
  <c r="BG123" i="2"/>
  <c r="BF123" i="2"/>
  <c r="ED120" i="2"/>
  <c r="EC120" i="2"/>
  <c r="DP120" i="2"/>
  <c r="DD120" i="2" s="1"/>
  <c r="BC120" i="2" s="1"/>
  <c r="DL120" i="2"/>
  <c r="DH120" i="2"/>
  <c r="DG120" i="2"/>
  <c r="DF120" i="2"/>
  <c r="DE120" i="2"/>
  <c r="CY120" i="2"/>
  <c r="CM120" i="2" s="1"/>
  <c r="BB120" i="2" s="1"/>
  <c r="DC120" i="2" s="1"/>
  <c r="CU120" i="2"/>
  <c r="CQ120" i="2"/>
  <c r="CP120" i="2"/>
  <c r="CO120" i="2"/>
  <c r="CN120" i="2"/>
  <c r="CH120" i="2"/>
  <c r="BV120" i="2" s="1"/>
  <c r="BA120" i="2" s="1"/>
  <c r="CL120" i="2" s="1"/>
  <c r="CD120" i="2"/>
  <c r="BZ120" i="2"/>
  <c r="BY120" i="2"/>
  <c r="BX120" i="2"/>
  <c r="BW120" i="2"/>
  <c r="BQ120" i="2"/>
  <c r="BE120" i="2" s="1"/>
  <c r="AZ120" i="2" s="1"/>
  <c r="BU120" i="2" s="1"/>
  <c r="BM120" i="2"/>
  <c r="BI120" i="2"/>
  <c r="BH120" i="2"/>
  <c r="BG120" i="2"/>
  <c r="BF120" i="2"/>
  <c r="ED119" i="2"/>
  <c r="EC119" i="2"/>
  <c r="DT119" i="2"/>
  <c r="DP119" i="2"/>
  <c r="DL119" i="2"/>
  <c r="DH119" i="2"/>
  <c r="DG119" i="2"/>
  <c r="DF119" i="2"/>
  <c r="DE119" i="2"/>
  <c r="DD119" i="2"/>
  <c r="CY119" i="2"/>
  <c r="CU119" i="2"/>
  <c r="CQ119" i="2"/>
  <c r="CP119" i="2"/>
  <c r="CO119" i="2"/>
  <c r="CN119" i="2"/>
  <c r="CM119" i="2"/>
  <c r="CH119" i="2"/>
  <c r="CD119" i="2"/>
  <c r="BZ119" i="2"/>
  <c r="BY119" i="2"/>
  <c r="BX119" i="2"/>
  <c r="BW119" i="2"/>
  <c r="BV119" i="2"/>
  <c r="BA119" i="2" s="1"/>
  <c r="CL119" i="2" s="1"/>
  <c r="BQ119" i="2"/>
  <c r="BM119" i="2"/>
  <c r="BI119" i="2"/>
  <c r="BH119" i="2"/>
  <c r="BG119" i="2"/>
  <c r="BF119" i="2"/>
  <c r="BE119" i="2"/>
  <c r="BD119" i="2"/>
  <c r="BC119" i="2"/>
  <c r="DU119" i="2" s="1"/>
  <c r="BB119" i="2"/>
  <c r="DC119" i="2" s="1"/>
  <c r="AZ119" i="2"/>
  <c r="BU119" i="2" s="1"/>
  <c r="ED116" i="2"/>
  <c r="EC116" i="2"/>
  <c r="DT116" i="2"/>
  <c r="DP116" i="2"/>
  <c r="DL116" i="2"/>
  <c r="DH116" i="2"/>
  <c r="DG116" i="2"/>
  <c r="DF116" i="2"/>
  <c r="DE116" i="2"/>
  <c r="DD116" i="2"/>
  <c r="CY116" i="2"/>
  <c r="CU116" i="2"/>
  <c r="CQ116" i="2"/>
  <c r="CP116" i="2"/>
  <c r="CO116" i="2"/>
  <c r="CN116" i="2"/>
  <c r="CM116" i="2"/>
  <c r="CH116" i="2"/>
  <c r="CD116" i="2"/>
  <c r="BZ116" i="2"/>
  <c r="BY116" i="2"/>
  <c r="BX116" i="2"/>
  <c r="BW116" i="2"/>
  <c r="BV116" i="2"/>
  <c r="BA116" i="2" s="1"/>
  <c r="CL116" i="2" s="1"/>
  <c r="BQ116" i="2"/>
  <c r="BM116" i="2"/>
  <c r="BI116" i="2"/>
  <c r="BH116" i="2"/>
  <c r="BG116" i="2"/>
  <c r="BF116" i="2"/>
  <c r="BE116" i="2"/>
  <c r="BD116" i="2"/>
  <c r="BC116" i="2"/>
  <c r="DU116" i="2" s="1"/>
  <c r="BB116" i="2"/>
  <c r="DC116" i="2" s="1"/>
  <c r="AZ116" i="2"/>
  <c r="BU116" i="2" s="1"/>
  <c r="ED115" i="2"/>
  <c r="EC115" i="2"/>
  <c r="DT115" i="2"/>
  <c r="DP115" i="2"/>
  <c r="DL115" i="2"/>
  <c r="DH115" i="2"/>
  <c r="DG115" i="2"/>
  <c r="DF115" i="2"/>
  <c r="DE115" i="2"/>
  <c r="DD115" i="2"/>
  <c r="CY115" i="2"/>
  <c r="CU115" i="2"/>
  <c r="CQ115" i="2"/>
  <c r="CP115" i="2"/>
  <c r="CO115" i="2"/>
  <c r="CN115" i="2"/>
  <c r="CM115" i="2"/>
  <c r="CH115" i="2"/>
  <c r="CD115" i="2"/>
  <c r="BZ115" i="2"/>
  <c r="BY115" i="2"/>
  <c r="BX115" i="2"/>
  <c r="BW115" i="2"/>
  <c r="BV115" i="2"/>
  <c r="BA115" i="2" s="1"/>
  <c r="CL115" i="2" s="1"/>
  <c r="BQ115" i="2"/>
  <c r="BM115" i="2"/>
  <c r="BI115" i="2"/>
  <c r="BH115" i="2"/>
  <c r="BG115" i="2"/>
  <c r="BF115" i="2"/>
  <c r="BE115" i="2"/>
  <c r="BD115" i="2"/>
  <c r="BC115" i="2"/>
  <c r="DU115" i="2" s="1"/>
  <c r="BB115" i="2"/>
  <c r="DC115" i="2" s="1"/>
  <c r="AZ115" i="2"/>
  <c r="BU115" i="2" s="1"/>
  <c r="ED112" i="2"/>
  <c r="EC112" i="2"/>
  <c r="DT112" i="2"/>
  <c r="DP112" i="2"/>
  <c r="DL112" i="2"/>
  <c r="DH112" i="2"/>
  <c r="DG112" i="2"/>
  <c r="DF112" i="2"/>
  <c r="DE112" i="2"/>
  <c r="DD112" i="2"/>
  <c r="CY112" i="2"/>
  <c r="CU112" i="2"/>
  <c r="CQ112" i="2"/>
  <c r="CP112" i="2"/>
  <c r="CO112" i="2"/>
  <c r="CN112" i="2"/>
  <c r="CM112" i="2"/>
  <c r="CH112" i="2"/>
  <c r="CD112" i="2"/>
  <c r="BZ112" i="2"/>
  <c r="BY112" i="2"/>
  <c r="BX112" i="2"/>
  <c r="BW112" i="2"/>
  <c r="BV112" i="2"/>
  <c r="BA112" i="2" s="1"/>
  <c r="CL112" i="2" s="1"/>
  <c r="BQ112" i="2"/>
  <c r="BM112" i="2"/>
  <c r="BI112" i="2"/>
  <c r="BH112" i="2"/>
  <c r="BG112" i="2"/>
  <c r="BF112" i="2"/>
  <c r="BE112" i="2"/>
  <c r="BD112" i="2"/>
  <c r="BC112" i="2"/>
  <c r="DU112" i="2" s="1"/>
  <c r="BB112" i="2"/>
  <c r="DC112" i="2" s="1"/>
  <c r="AZ112" i="2"/>
  <c r="BU112" i="2" s="1"/>
  <c r="ED109" i="2"/>
  <c r="EC109" i="2"/>
  <c r="DT109" i="2"/>
  <c r="DP109" i="2"/>
  <c r="DL109" i="2"/>
  <c r="DH109" i="2"/>
  <c r="DG109" i="2"/>
  <c r="DF109" i="2"/>
  <c r="DE109" i="2"/>
  <c r="DD109" i="2"/>
  <c r="CY109" i="2"/>
  <c r="CU109" i="2"/>
  <c r="CQ109" i="2"/>
  <c r="CP109" i="2"/>
  <c r="CO109" i="2"/>
  <c r="CN109" i="2"/>
  <c r="CM109" i="2"/>
  <c r="CL109" i="2"/>
  <c r="CH109" i="2"/>
  <c r="CD109" i="2"/>
  <c r="BZ109" i="2"/>
  <c r="BY109" i="2"/>
  <c r="BX109" i="2"/>
  <c r="BW109" i="2"/>
  <c r="BV109" i="2"/>
  <c r="BQ109" i="2"/>
  <c r="BM109" i="2"/>
  <c r="BI109" i="2"/>
  <c r="BH109" i="2"/>
  <c r="BG109" i="2"/>
  <c r="BF109" i="2"/>
  <c r="BE109" i="2"/>
  <c r="BD109" i="2"/>
  <c r="BC109" i="2"/>
  <c r="DU109" i="2" s="1"/>
  <c r="BB109" i="2"/>
  <c r="DC109" i="2" s="1"/>
  <c r="BA109" i="2"/>
  <c r="AZ109" i="2"/>
  <c r="BU109" i="2" s="1"/>
  <c r="ED108" i="2"/>
  <c r="EC108" i="2"/>
  <c r="DT108" i="2"/>
  <c r="DP108" i="2"/>
  <c r="DL108" i="2"/>
  <c r="DH108" i="2"/>
  <c r="DG108" i="2"/>
  <c r="DF108" i="2"/>
  <c r="DE108" i="2"/>
  <c r="DD108" i="2"/>
  <c r="CY108" i="2"/>
  <c r="CU108" i="2"/>
  <c r="CQ108" i="2"/>
  <c r="CP108" i="2"/>
  <c r="CO108" i="2"/>
  <c r="CN108" i="2"/>
  <c r="CM108" i="2"/>
  <c r="CL108" i="2"/>
  <c r="CH108" i="2"/>
  <c r="CD108" i="2"/>
  <c r="BZ108" i="2"/>
  <c r="BY108" i="2"/>
  <c r="BX108" i="2"/>
  <c r="BW108" i="2"/>
  <c r="BV108" i="2"/>
  <c r="BQ108" i="2"/>
  <c r="BE108" i="2" s="1"/>
  <c r="BM108" i="2"/>
  <c r="BI108" i="2"/>
  <c r="BH108" i="2"/>
  <c r="BG108" i="2"/>
  <c r="BF108" i="2"/>
  <c r="BD108" i="2"/>
  <c r="BC108" i="2"/>
  <c r="DU108" i="2" s="1"/>
  <c r="BB108" i="2"/>
  <c r="DC108" i="2" s="1"/>
  <c r="BA108" i="2"/>
  <c r="AZ108" i="2"/>
  <c r="BU108" i="2" s="1"/>
  <c r="ED105" i="2"/>
  <c r="EC105" i="2"/>
  <c r="DT105" i="2"/>
  <c r="DP105" i="2"/>
  <c r="DL105" i="2"/>
  <c r="DH105" i="2"/>
  <c r="DG105" i="2"/>
  <c r="DF105" i="2"/>
  <c r="DE105" i="2"/>
  <c r="DD105" i="2"/>
  <c r="CY105" i="2"/>
  <c r="CU105" i="2"/>
  <c r="CQ105" i="2"/>
  <c r="CP105" i="2"/>
  <c r="CO105" i="2"/>
  <c r="CN105" i="2"/>
  <c r="CM105" i="2"/>
  <c r="CH105" i="2"/>
  <c r="BV105" i="2" s="1"/>
  <c r="BA105" i="2" s="1"/>
  <c r="CL105" i="2" s="1"/>
  <c r="CD105" i="2"/>
  <c r="BZ105" i="2"/>
  <c r="BY105" i="2"/>
  <c r="BX105" i="2"/>
  <c r="BW105" i="2"/>
  <c r="BQ105" i="2"/>
  <c r="BE105" i="2" s="1"/>
  <c r="AZ105" i="2" s="1"/>
  <c r="BU105" i="2" s="1"/>
  <c r="BM105" i="2"/>
  <c r="BI105" i="2"/>
  <c r="BH105" i="2"/>
  <c r="BG105" i="2"/>
  <c r="BF105" i="2"/>
  <c r="BD105" i="2"/>
  <c r="BC105" i="2"/>
  <c r="DU105" i="2" s="1"/>
  <c r="BB105" i="2"/>
  <c r="DC105" i="2" s="1"/>
  <c r="ED104" i="2"/>
  <c r="EC104" i="2"/>
  <c r="DT104" i="2"/>
  <c r="DP104" i="2"/>
  <c r="DL104" i="2"/>
  <c r="DH104" i="2"/>
  <c r="DG104" i="2"/>
  <c r="DF104" i="2"/>
  <c r="DE104" i="2"/>
  <c r="DD104" i="2"/>
  <c r="CY104" i="2"/>
  <c r="CU104" i="2"/>
  <c r="CQ104" i="2"/>
  <c r="CP104" i="2"/>
  <c r="CO104" i="2"/>
  <c r="CN104" i="2"/>
  <c r="CM104" i="2"/>
  <c r="CH104" i="2"/>
  <c r="BV104" i="2" s="1"/>
  <c r="BA104" i="2" s="1"/>
  <c r="CL104" i="2" s="1"/>
  <c r="CD104" i="2"/>
  <c r="BZ104" i="2"/>
  <c r="BY104" i="2"/>
  <c r="BX104" i="2"/>
  <c r="BW104" i="2"/>
  <c r="BQ104" i="2"/>
  <c r="BE104" i="2" s="1"/>
  <c r="BM104" i="2"/>
  <c r="BI104" i="2"/>
  <c r="BH104" i="2"/>
  <c r="BG104" i="2"/>
  <c r="BF104" i="2"/>
  <c r="BD104" i="2"/>
  <c r="BC104" i="2"/>
  <c r="DU104" i="2" s="1"/>
  <c r="BB104" i="2"/>
  <c r="DC104" i="2" s="1"/>
  <c r="AZ104" i="2"/>
  <c r="BU104" i="2" s="1"/>
  <c r="ED101" i="2"/>
  <c r="EC101" i="2"/>
  <c r="DT101" i="2"/>
  <c r="DP101" i="2"/>
  <c r="DL101" i="2"/>
  <c r="DH101" i="2"/>
  <c r="DG101" i="2"/>
  <c r="DF101" i="2"/>
  <c r="DE101" i="2"/>
  <c r="DD101" i="2"/>
  <c r="CY101" i="2"/>
  <c r="CU101" i="2"/>
  <c r="CQ101" i="2"/>
  <c r="CP101" i="2"/>
  <c r="CO101" i="2"/>
  <c r="CN101" i="2"/>
  <c r="CM101" i="2"/>
  <c r="CH101" i="2"/>
  <c r="BV101" i="2" s="1"/>
  <c r="BA101" i="2" s="1"/>
  <c r="CL101" i="2" s="1"/>
  <c r="CD101" i="2"/>
  <c r="BZ101" i="2"/>
  <c r="BY101" i="2"/>
  <c r="BX101" i="2"/>
  <c r="BW101" i="2"/>
  <c r="BQ101" i="2"/>
  <c r="BM101" i="2"/>
  <c r="BI101" i="2"/>
  <c r="BH101" i="2"/>
  <c r="BG101" i="2"/>
  <c r="BF101" i="2"/>
  <c r="BE101" i="2"/>
  <c r="BD101" i="2"/>
  <c r="BC101" i="2"/>
  <c r="DU101" i="2" s="1"/>
  <c r="BB101" i="2"/>
  <c r="DC101" i="2" s="1"/>
  <c r="AZ101" i="2"/>
  <c r="BU101" i="2" s="1"/>
  <c r="ED100" i="2"/>
  <c r="EC100" i="2"/>
  <c r="DT100" i="2"/>
  <c r="DP100" i="2"/>
  <c r="DL100" i="2"/>
  <c r="DH100" i="2"/>
  <c r="DG100" i="2"/>
  <c r="DF100" i="2"/>
  <c r="DE100" i="2"/>
  <c r="DD100" i="2"/>
  <c r="CY100" i="2"/>
  <c r="CM100" i="2" s="1"/>
  <c r="BB100" i="2" s="1"/>
  <c r="DC100" i="2" s="1"/>
  <c r="CU100" i="2"/>
  <c r="CQ100" i="2"/>
  <c r="CP100" i="2"/>
  <c r="CO100" i="2"/>
  <c r="CN100" i="2"/>
  <c r="CH100" i="2"/>
  <c r="BV100" i="2" s="1"/>
  <c r="BA100" i="2" s="1"/>
  <c r="CL100" i="2" s="1"/>
  <c r="CD100" i="2"/>
  <c r="BZ100" i="2"/>
  <c r="BY100" i="2"/>
  <c r="BX100" i="2"/>
  <c r="BW100" i="2"/>
  <c r="BQ100" i="2"/>
  <c r="BE100" i="2" s="1"/>
  <c r="BM100" i="2"/>
  <c r="BI100" i="2"/>
  <c r="BH100" i="2"/>
  <c r="BG100" i="2"/>
  <c r="BF100" i="2"/>
  <c r="BD100" i="2"/>
  <c r="BC100" i="2"/>
  <c r="DU100" i="2" s="1"/>
  <c r="AZ100" i="2"/>
  <c r="BU100" i="2" s="1"/>
  <c r="ED97" i="2"/>
  <c r="EC97" i="2"/>
  <c r="DP97" i="2"/>
  <c r="DD97" i="2" s="1"/>
  <c r="BC97" i="2" s="1"/>
  <c r="DL97" i="2"/>
  <c r="DH97" i="2"/>
  <c r="DG97" i="2"/>
  <c r="DF97" i="2"/>
  <c r="DE97" i="2"/>
  <c r="CY97" i="2"/>
  <c r="CU97" i="2"/>
  <c r="CQ97" i="2"/>
  <c r="CP97" i="2"/>
  <c r="CO97" i="2"/>
  <c r="CN97" i="2"/>
  <c r="CM97" i="2"/>
  <c r="CH97" i="2"/>
  <c r="BV97" i="2" s="1"/>
  <c r="BA97" i="2" s="1"/>
  <c r="CL97" i="2" s="1"/>
  <c r="CD97" i="2"/>
  <c r="BZ97" i="2"/>
  <c r="BY97" i="2"/>
  <c r="BX97" i="2"/>
  <c r="BW97" i="2"/>
  <c r="BQ97" i="2"/>
  <c r="BE97" i="2" s="1"/>
  <c r="BM97" i="2"/>
  <c r="BI97" i="2"/>
  <c r="BH97" i="2"/>
  <c r="BG97" i="2"/>
  <c r="BF97" i="2"/>
  <c r="BB97" i="2"/>
  <c r="DC97" i="2" s="1"/>
  <c r="AZ97" i="2"/>
  <c r="BU97" i="2" s="1"/>
  <c r="ED96" i="2"/>
  <c r="EC96" i="2"/>
  <c r="DT96" i="2"/>
  <c r="DP96" i="2"/>
  <c r="DL96" i="2"/>
  <c r="DH96" i="2"/>
  <c r="DG96" i="2"/>
  <c r="DF96" i="2"/>
  <c r="DE96" i="2"/>
  <c r="DD96" i="2"/>
  <c r="CY96" i="2"/>
  <c r="CU96" i="2"/>
  <c r="CQ96" i="2"/>
  <c r="CP96" i="2"/>
  <c r="CO96" i="2"/>
  <c r="CN96" i="2"/>
  <c r="CM96" i="2"/>
  <c r="CL96" i="2"/>
  <c r="CH96" i="2"/>
  <c r="CD96" i="2"/>
  <c r="BZ96" i="2"/>
  <c r="BY96" i="2"/>
  <c r="BX96" i="2"/>
  <c r="BW96" i="2"/>
  <c r="BV96" i="2"/>
  <c r="BQ96" i="2"/>
  <c r="BM96" i="2"/>
  <c r="BI96" i="2"/>
  <c r="BH96" i="2"/>
  <c r="BG96" i="2"/>
  <c r="BF96" i="2"/>
  <c r="BE96" i="2"/>
  <c r="BD96" i="2"/>
  <c r="BC96" i="2"/>
  <c r="DU96" i="2" s="1"/>
  <c r="BB96" i="2"/>
  <c r="DC96" i="2" s="1"/>
  <c r="BA96" i="2"/>
  <c r="AZ96" i="2"/>
  <c r="BU96" i="2" s="1"/>
  <c r="ED93" i="2"/>
  <c r="EC93" i="2"/>
  <c r="DT93" i="2"/>
  <c r="DP93" i="2"/>
  <c r="DL93" i="2"/>
  <c r="DH93" i="2"/>
  <c r="DG93" i="2"/>
  <c r="DF93" i="2"/>
  <c r="DE93" i="2"/>
  <c r="DD93" i="2"/>
  <c r="CY93" i="2"/>
  <c r="CU93" i="2"/>
  <c r="CQ93" i="2"/>
  <c r="CP93" i="2"/>
  <c r="CO93" i="2"/>
  <c r="CN93" i="2"/>
  <c r="CM93" i="2"/>
  <c r="CL93" i="2"/>
  <c r="CH93" i="2"/>
  <c r="CD93" i="2"/>
  <c r="BZ93" i="2"/>
  <c r="BY93" i="2"/>
  <c r="BX93" i="2"/>
  <c r="BW93" i="2"/>
  <c r="BV93" i="2"/>
  <c r="BQ93" i="2"/>
  <c r="BM93" i="2"/>
  <c r="BI93" i="2"/>
  <c r="BH93" i="2"/>
  <c r="BG93" i="2"/>
  <c r="BF93" i="2"/>
  <c r="BE93" i="2"/>
  <c r="BD93" i="2"/>
  <c r="BC93" i="2"/>
  <c r="DU93" i="2" s="1"/>
  <c r="BB93" i="2"/>
  <c r="DC93" i="2" s="1"/>
  <c r="BA93" i="2"/>
  <c r="AZ93" i="2"/>
  <c r="BU93" i="2" s="1"/>
  <c r="ED90" i="2"/>
  <c r="EC90" i="2"/>
  <c r="DT90" i="2"/>
  <c r="DP90" i="2"/>
  <c r="DL90" i="2"/>
  <c r="DH90" i="2"/>
  <c r="DG90" i="2"/>
  <c r="DF90" i="2"/>
  <c r="DE90" i="2"/>
  <c r="DD90" i="2"/>
  <c r="CY90" i="2"/>
  <c r="CU90" i="2"/>
  <c r="CQ90" i="2"/>
  <c r="CP90" i="2"/>
  <c r="CO90" i="2"/>
  <c r="CN90" i="2"/>
  <c r="CM90" i="2"/>
  <c r="CH90" i="2"/>
  <c r="CD90" i="2"/>
  <c r="BZ90" i="2"/>
  <c r="BY90" i="2"/>
  <c r="BX90" i="2"/>
  <c r="BW90" i="2"/>
  <c r="BV90" i="2"/>
  <c r="BA90" i="2" s="1"/>
  <c r="CL90" i="2" s="1"/>
  <c r="BQ90" i="2"/>
  <c r="BM90" i="2"/>
  <c r="BI90" i="2"/>
  <c r="BH90" i="2"/>
  <c r="BG90" i="2"/>
  <c r="BF90" i="2"/>
  <c r="BE90" i="2"/>
  <c r="BD90" i="2"/>
  <c r="BC90" i="2"/>
  <c r="DU90" i="2" s="1"/>
  <c r="BB90" i="2"/>
  <c r="DC90" i="2" s="1"/>
  <c r="AZ90" i="2"/>
  <c r="BU90" i="2" s="1"/>
  <c r="ED89" i="2"/>
  <c r="EC89" i="2"/>
  <c r="DT89" i="2"/>
  <c r="DP89" i="2"/>
  <c r="DL89" i="2"/>
  <c r="DH89" i="2"/>
  <c r="DG89" i="2"/>
  <c r="DF89" i="2"/>
  <c r="DE89" i="2"/>
  <c r="DD89" i="2"/>
  <c r="CY89" i="2"/>
  <c r="CU89" i="2"/>
  <c r="CQ89" i="2"/>
  <c r="CP89" i="2"/>
  <c r="CO89" i="2"/>
  <c r="CN89" i="2"/>
  <c r="CM89" i="2"/>
  <c r="CL89" i="2"/>
  <c r="CH89" i="2"/>
  <c r="CD89" i="2"/>
  <c r="BZ89" i="2"/>
  <c r="BY89" i="2"/>
  <c r="BX89" i="2"/>
  <c r="BW89" i="2"/>
  <c r="BV89" i="2"/>
  <c r="BQ89" i="2"/>
  <c r="BE89" i="2" s="1"/>
  <c r="AZ89" i="2" s="1"/>
  <c r="BU89" i="2" s="1"/>
  <c r="BM89" i="2"/>
  <c r="BI89" i="2"/>
  <c r="BH89" i="2"/>
  <c r="BG89" i="2"/>
  <c r="BF89" i="2"/>
  <c r="BD89" i="2"/>
  <c r="BC89" i="2"/>
  <c r="DU89" i="2" s="1"/>
  <c r="BB89" i="2"/>
  <c r="DC89" i="2" s="1"/>
  <c r="BA89" i="2"/>
  <c r="ED86" i="2"/>
  <c r="EC86" i="2"/>
  <c r="DT86" i="2"/>
  <c r="DP86" i="2"/>
  <c r="DL86" i="2"/>
  <c r="DH86" i="2"/>
  <c r="DG86" i="2"/>
  <c r="DF86" i="2"/>
  <c r="DE86" i="2"/>
  <c r="DD86" i="2"/>
  <c r="CY86" i="2"/>
  <c r="CU86" i="2"/>
  <c r="CQ86" i="2"/>
  <c r="CP86" i="2"/>
  <c r="CO86" i="2"/>
  <c r="CN86" i="2"/>
  <c r="CM86" i="2"/>
  <c r="CL86" i="2"/>
  <c r="CH86" i="2"/>
  <c r="CD86" i="2"/>
  <c r="BZ86" i="2"/>
  <c r="BY86" i="2"/>
  <c r="BX86" i="2"/>
  <c r="BW86" i="2"/>
  <c r="BV86" i="2"/>
  <c r="BQ86" i="2"/>
  <c r="BM86" i="2"/>
  <c r="BI86" i="2"/>
  <c r="BH86" i="2"/>
  <c r="BG86" i="2"/>
  <c r="BF86" i="2"/>
  <c r="BE86" i="2"/>
  <c r="BD86" i="2"/>
  <c r="BC86" i="2"/>
  <c r="DU86" i="2" s="1"/>
  <c r="BB86" i="2"/>
  <c r="DC86" i="2" s="1"/>
  <c r="BA86" i="2"/>
  <c r="AZ86" i="2"/>
  <c r="BU86" i="2" s="1"/>
  <c r="ED85" i="2"/>
  <c r="EC85" i="2"/>
  <c r="DT85" i="2"/>
  <c r="DP85" i="2"/>
  <c r="DL85" i="2"/>
  <c r="DH85" i="2"/>
  <c r="DG85" i="2"/>
  <c r="DF85" i="2"/>
  <c r="DE85" i="2"/>
  <c r="DD85" i="2"/>
  <c r="CY85" i="2"/>
  <c r="CU85" i="2"/>
  <c r="CQ85" i="2"/>
  <c r="CP85" i="2"/>
  <c r="CO85" i="2"/>
  <c r="CN85" i="2"/>
  <c r="CM85" i="2"/>
  <c r="CL85" i="2"/>
  <c r="CH85" i="2"/>
  <c r="CD85" i="2"/>
  <c r="BZ85" i="2"/>
  <c r="BY85" i="2"/>
  <c r="BX85" i="2"/>
  <c r="BW85" i="2"/>
  <c r="BV85" i="2"/>
  <c r="BQ85" i="2"/>
  <c r="BM85" i="2"/>
  <c r="BI85" i="2"/>
  <c r="BH85" i="2"/>
  <c r="BG85" i="2"/>
  <c r="BF85" i="2"/>
  <c r="BE85" i="2"/>
  <c r="BD85" i="2"/>
  <c r="BC85" i="2"/>
  <c r="DU85" i="2" s="1"/>
  <c r="BB85" i="2"/>
  <c r="DC85" i="2" s="1"/>
  <c r="BA85" i="2"/>
  <c r="AZ85" i="2"/>
  <c r="BU85" i="2" s="1"/>
  <c r="ED82" i="2"/>
  <c r="EC82" i="2"/>
  <c r="DT82" i="2"/>
  <c r="DP82" i="2"/>
  <c r="DL82" i="2"/>
  <c r="DH82" i="2"/>
  <c r="DG82" i="2"/>
  <c r="DF82" i="2"/>
  <c r="DE82" i="2"/>
  <c r="DD82" i="2"/>
  <c r="CY82" i="2"/>
  <c r="CU82" i="2"/>
  <c r="CQ82" i="2"/>
  <c r="CP82" i="2"/>
  <c r="CO82" i="2"/>
  <c r="CN82" i="2"/>
  <c r="CM82" i="2"/>
  <c r="CL82" i="2"/>
  <c r="CH82" i="2"/>
  <c r="CD82" i="2"/>
  <c r="BZ82" i="2"/>
  <c r="BY82" i="2"/>
  <c r="BX82" i="2"/>
  <c r="BW82" i="2"/>
  <c r="BV82" i="2"/>
  <c r="BQ82" i="2"/>
  <c r="BE82" i="2" s="1"/>
  <c r="AZ82" i="2" s="1"/>
  <c r="BU82" i="2" s="1"/>
  <c r="BM82" i="2"/>
  <c r="BI82" i="2"/>
  <c r="BH82" i="2"/>
  <c r="BG82" i="2"/>
  <c r="BF82" i="2"/>
  <c r="BD82" i="2"/>
  <c r="BC82" i="2"/>
  <c r="DU82" i="2" s="1"/>
  <c r="BB82" i="2"/>
  <c r="DC82" i="2" s="1"/>
  <c r="BA82" i="2"/>
  <c r="ED81" i="2"/>
  <c r="EC81" i="2"/>
  <c r="DT81" i="2"/>
  <c r="DP81" i="2"/>
  <c r="DL81" i="2"/>
  <c r="DH81" i="2"/>
  <c r="DG81" i="2"/>
  <c r="DF81" i="2"/>
  <c r="DE81" i="2"/>
  <c r="DD81" i="2"/>
  <c r="CY81" i="2"/>
  <c r="CU81" i="2"/>
  <c r="CQ81" i="2"/>
  <c r="CP81" i="2"/>
  <c r="CO81" i="2"/>
  <c r="CN81" i="2"/>
  <c r="CM81" i="2"/>
  <c r="CH81" i="2"/>
  <c r="BV81" i="2" s="1"/>
  <c r="BA81" i="2" s="1"/>
  <c r="CL81" i="2" s="1"/>
  <c r="CD81" i="2"/>
  <c r="BZ81" i="2"/>
  <c r="BY81" i="2"/>
  <c r="BX81" i="2"/>
  <c r="BW81" i="2"/>
  <c r="BQ81" i="2"/>
  <c r="BM81" i="2"/>
  <c r="BI81" i="2"/>
  <c r="BH81" i="2"/>
  <c r="BG81" i="2"/>
  <c r="BF81" i="2"/>
  <c r="BE81" i="2"/>
  <c r="BD81" i="2"/>
  <c r="BC81" i="2"/>
  <c r="DU81" i="2" s="1"/>
  <c r="BB81" i="2"/>
  <c r="DC81" i="2" s="1"/>
  <c r="AZ81" i="2"/>
  <c r="BU81" i="2" s="1"/>
  <c r="ED78" i="2"/>
  <c r="EC78" i="2"/>
  <c r="DT78" i="2"/>
  <c r="DP78" i="2"/>
  <c r="DL78" i="2"/>
  <c r="DH78" i="2"/>
  <c r="DG78" i="2"/>
  <c r="DF78" i="2"/>
  <c r="DE78" i="2"/>
  <c r="DD78" i="2"/>
  <c r="CY78" i="2"/>
  <c r="CU78" i="2"/>
  <c r="CQ78" i="2"/>
  <c r="CP78" i="2"/>
  <c r="CO78" i="2"/>
  <c r="CN78" i="2"/>
  <c r="CM78" i="2"/>
  <c r="CL78" i="2"/>
  <c r="CH78" i="2"/>
  <c r="CD78" i="2"/>
  <c r="BZ78" i="2"/>
  <c r="BY78" i="2"/>
  <c r="BX78" i="2"/>
  <c r="BW78" i="2"/>
  <c r="BV78" i="2"/>
  <c r="BQ78" i="2"/>
  <c r="BM78" i="2"/>
  <c r="BI78" i="2"/>
  <c r="BH78" i="2"/>
  <c r="BG78" i="2"/>
  <c r="BF78" i="2"/>
  <c r="BE78" i="2"/>
  <c r="BD78" i="2"/>
  <c r="BC78" i="2"/>
  <c r="DU78" i="2" s="1"/>
  <c r="BB78" i="2"/>
  <c r="DC78" i="2" s="1"/>
  <c r="BA78" i="2"/>
  <c r="AZ78" i="2"/>
  <c r="BU78" i="2" s="1"/>
  <c r="ED75" i="2"/>
  <c r="EC75" i="2"/>
  <c r="DT75" i="2"/>
  <c r="DP75" i="2"/>
  <c r="DL75" i="2"/>
  <c r="DH75" i="2"/>
  <c r="DG75" i="2"/>
  <c r="DF75" i="2"/>
  <c r="DE75" i="2"/>
  <c r="DD75" i="2"/>
  <c r="CY75" i="2"/>
  <c r="CU75" i="2"/>
  <c r="CQ75" i="2"/>
  <c r="CP75" i="2"/>
  <c r="CO75" i="2"/>
  <c r="CN75" i="2"/>
  <c r="CM75" i="2"/>
  <c r="CH75" i="2"/>
  <c r="BV75" i="2" s="1"/>
  <c r="BA75" i="2" s="1"/>
  <c r="CL75" i="2" s="1"/>
  <c r="CD75" i="2"/>
  <c r="BZ75" i="2"/>
  <c r="BY75" i="2"/>
  <c r="BX75" i="2"/>
  <c r="BW75" i="2"/>
  <c r="BQ75" i="2"/>
  <c r="BM75" i="2"/>
  <c r="BI75" i="2"/>
  <c r="BH75" i="2"/>
  <c r="BG75" i="2"/>
  <c r="BF75" i="2"/>
  <c r="BE75" i="2"/>
  <c r="BD75" i="2"/>
  <c r="BC75" i="2"/>
  <c r="DU75" i="2" s="1"/>
  <c r="BB75" i="2"/>
  <c r="DC75" i="2" s="1"/>
  <c r="AZ75" i="2"/>
  <c r="BU75" i="2" s="1"/>
  <c r="ED72" i="2"/>
  <c r="EC72" i="2"/>
  <c r="DT72" i="2"/>
  <c r="DP72" i="2"/>
  <c r="DL72" i="2"/>
  <c r="DH72" i="2"/>
  <c r="DG72" i="2"/>
  <c r="DF72" i="2"/>
  <c r="DE72" i="2"/>
  <c r="DD72" i="2"/>
  <c r="CY72" i="2"/>
  <c r="CU72" i="2"/>
  <c r="CQ72" i="2"/>
  <c r="CP72" i="2"/>
  <c r="CO72" i="2"/>
  <c r="CN72" i="2"/>
  <c r="CM72" i="2"/>
  <c r="CL72" i="2"/>
  <c r="CH72" i="2"/>
  <c r="CD72" i="2"/>
  <c r="BZ72" i="2"/>
  <c r="BY72" i="2"/>
  <c r="BX72" i="2"/>
  <c r="BW72" i="2"/>
  <c r="BV72" i="2"/>
  <c r="BQ72" i="2"/>
  <c r="BM72" i="2"/>
  <c r="BI72" i="2"/>
  <c r="BH72" i="2"/>
  <c r="BG72" i="2"/>
  <c r="BF72" i="2"/>
  <c r="BE72" i="2"/>
  <c r="BD72" i="2"/>
  <c r="BC72" i="2"/>
  <c r="DU72" i="2" s="1"/>
  <c r="BB72" i="2"/>
  <c r="DC72" i="2" s="1"/>
  <c r="BA72" i="2"/>
  <c r="AZ72" i="2"/>
  <c r="BU72" i="2" s="1"/>
  <c r="ED71" i="2"/>
  <c r="EC71" i="2"/>
  <c r="DT71" i="2"/>
  <c r="DP71" i="2"/>
  <c r="DL71" i="2"/>
  <c r="DH71" i="2"/>
  <c r="DG71" i="2"/>
  <c r="DF71" i="2"/>
  <c r="DE71" i="2"/>
  <c r="DD71" i="2"/>
  <c r="CY71" i="2"/>
  <c r="CU71" i="2"/>
  <c r="CQ71" i="2"/>
  <c r="CP71" i="2"/>
  <c r="CO71" i="2"/>
  <c r="CN71" i="2"/>
  <c r="CM71" i="2"/>
  <c r="CL71" i="2"/>
  <c r="CH71" i="2"/>
  <c r="CD71" i="2"/>
  <c r="BZ71" i="2"/>
  <c r="BY71" i="2"/>
  <c r="BX71" i="2"/>
  <c r="BW71" i="2"/>
  <c r="BV71" i="2"/>
  <c r="BQ71" i="2"/>
  <c r="BM71" i="2"/>
  <c r="BI71" i="2"/>
  <c r="BH71" i="2"/>
  <c r="BG71" i="2"/>
  <c r="BF71" i="2"/>
  <c r="BE71" i="2"/>
  <c r="BD71" i="2"/>
  <c r="BC71" i="2"/>
  <c r="DU71" i="2" s="1"/>
  <c r="BB71" i="2"/>
  <c r="DC71" i="2" s="1"/>
  <c r="BA71" i="2"/>
  <c r="AZ71" i="2"/>
  <c r="BU71" i="2" s="1"/>
  <c r="ED68" i="2"/>
  <c r="EC68" i="2"/>
  <c r="DT68" i="2"/>
  <c r="DP68" i="2"/>
  <c r="DL68" i="2"/>
  <c r="DH68" i="2"/>
  <c r="DG68" i="2"/>
  <c r="DF68" i="2"/>
  <c r="DE68" i="2"/>
  <c r="DD68" i="2"/>
  <c r="CY68" i="2"/>
  <c r="CU68" i="2"/>
  <c r="CQ68" i="2"/>
  <c r="CP68" i="2"/>
  <c r="CO68" i="2"/>
  <c r="CN68" i="2"/>
  <c r="CM68" i="2"/>
  <c r="CL68" i="2"/>
  <c r="CH68" i="2"/>
  <c r="CD68" i="2"/>
  <c r="BZ68" i="2"/>
  <c r="BY68" i="2"/>
  <c r="BX68" i="2"/>
  <c r="BW68" i="2"/>
  <c r="BV68" i="2"/>
  <c r="BQ68" i="2"/>
  <c r="BM68" i="2"/>
  <c r="BI68" i="2"/>
  <c r="BH68" i="2"/>
  <c r="BG68" i="2"/>
  <c r="BF68" i="2"/>
  <c r="BE68" i="2"/>
  <c r="BD68" i="2"/>
  <c r="BC68" i="2"/>
  <c r="DU68" i="2" s="1"/>
  <c r="BB68" i="2"/>
  <c r="DC68" i="2" s="1"/>
  <c r="BA68" i="2"/>
  <c r="AZ68" i="2"/>
  <c r="BU68" i="2" s="1"/>
  <c r="ED67" i="2"/>
  <c r="EC67" i="2"/>
  <c r="DT67" i="2"/>
  <c r="DP67" i="2"/>
  <c r="DL67" i="2"/>
  <c r="DH67" i="2"/>
  <c r="DG67" i="2"/>
  <c r="DF67" i="2"/>
  <c r="DE67" i="2"/>
  <c r="DD67" i="2"/>
  <c r="CY67" i="2"/>
  <c r="CU67" i="2"/>
  <c r="CQ67" i="2"/>
  <c r="CP67" i="2"/>
  <c r="CO67" i="2"/>
  <c r="CN67" i="2"/>
  <c r="CM67" i="2"/>
  <c r="CL67" i="2"/>
  <c r="CH67" i="2"/>
  <c r="CD67" i="2"/>
  <c r="BZ67" i="2"/>
  <c r="BY67" i="2"/>
  <c r="BX67" i="2"/>
  <c r="BW67" i="2"/>
  <c r="BV67" i="2"/>
  <c r="BQ67" i="2"/>
  <c r="BM67" i="2"/>
  <c r="BI67" i="2"/>
  <c r="BH67" i="2"/>
  <c r="BG67" i="2"/>
  <c r="BF67" i="2"/>
  <c r="BE67" i="2"/>
  <c r="BD67" i="2"/>
  <c r="BC67" i="2"/>
  <c r="DU67" i="2" s="1"/>
  <c r="BB67" i="2"/>
  <c r="DC67" i="2" s="1"/>
  <c r="BA67" i="2"/>
  <c r="AZ67" i="2"/>
  <c r="BU67" i="2" s="1"/>
  <c r="ED64" i="2"/>
  <c r="EC64" i="2"/>
  <c r="DT64" i="2"/>
  <c r="DP64" i="2"/>
  <c r="DL64" i="2"/>
  <c r="DH64" i="2"/>
  <c r="DG64" i="2"/>
  <c r="DF64" i="2"/>
  <c r="DE64" i="2"/>
  <c r="DD64" i="2"/>
  <c r="CY64" i="2"/>
  <c r="CU64" i="2"/>
  <c r="CQ64" i="2"/>
  <c r="CP64" i="2"/>
  <c r="CO64" i="2"/>
  <c r="CN64" i="2"/>
  <c r="CM64" i="2"/>
  <c r="CH64" i="2"/>
  <c r="CD64" i="2"/>
  <c r="BZ64" i="2"/>
  <c r="BY64" i="2"/>
  <c r="BX64" i="2"/>
  <c r="BX49" i="2" s="1"/>
  <c r="BW64" i="2"/>
  <c r="BV64" i="2"/>
  <c r="BA64" i="2" s="1"/>
  <c r="CL64" i="2" s="1"/>
  <c r="BQ64" i="2"/>
  <c r="BM64" i="2"/>
  <c r="BI64" i="2"/>
  <c r="BH64" i="2"/>
  <c r="BG64" i="2"/>
  <c r="BF64" i="2"/>
  <c r="BE64" i="2"/>
  <c r="BD64" i="2"/>
  <c r="BC64" i="2"/>
  <c r="DU64" i="2" s="1"/>
  <c r="BB64" i="2"/>
  <c r="DC64" i="2" s="1"/>
  <c r="AZ64" i="2"/>
  <c r="BU64" i="2" s="1"/>
  <c r="ED63" i="2"/>
  <c r="EC63" i="2"/>
  <c r="DT63" i="2"/>
  <c r="DP63" i="2"/>
  <c r="DL63" i="2"/>
  <c r="DH63" i="2"/>
  <c r="DG63" i="2"/>
  <c r="DF63" i="2"/>
  <c r="DE63" i="2"/>
  <c r="DD63" i="2"/>
  <c r="CY63" i="2"/>
  <c r="CU63" i="2"/>
  <c r="CQ63" i="2"/>
  <c r="CP63" i="2"/>
  <c r="CO63" i="2"/>
  <c r="CN63" i="2"/>
  <c r="CM63" i="2"/>
  <c r="CL63" i="2"/>
  <c r="CH63" i="2"/>
  <c r="CD63" i="2"/>
  <c r="BZ63" i="2"/>
  <c r="BY63" i="2"/>
  <c r="BX63" i="2"/>
  <c r="BW63" i="2"/>
  <c r="BV63" i="2"/>
  <c r="BQ63" i="2"/>
  <c r="BM63" i="2"/>
  <c r="BM49" i="2" s="1"/>
  <c r="BI63" i="2"/>
  <c r="BH63" i="2"/>
  <c r="BG63" i="2"/>
  <c r="BF63" i="2"/>
  <c r="BE63" i="2"/>
  <c r="BD63" i="2"/>
  <c r="BC63" i="2"/>
  <c r="DU63" i="2" s="1"/>
  <c r="BB63" i="2"/>
  <c r="DC63" i="2" s="1"/>
  <c r="BA63" i="2"/>
  <c r="AZ63" i="2"/>
  <c r="BU63" i="2" s="1"/>
  <c r="ED60" i="2"/>
  <c r="EC60" i="2"/>
  <c r="DT60" i="2"/>
  <c r="DP60" i="2"/>
  <c r="DL60" i="2"/>
  <c r="DH60" i="2"/>
  <c r="DG60" i="2"/>
  <c r="DF60" i="2"/>
  <c r="DF49" i="2" s="1"/>
  <c r="DE60" i="2"/>
  <c r="DD60" i="2"/>
  <c r="CY60" i="2"/>
  <c r="CU60" i="2"/>
  <c r="CQ60" i="2"/>
  <c r="CP60" i="2"/>
  <c r="CP49" i="2" s="1"/>
  <c r="CO60" i="2"/>
  <c r="CN60" i="2"/>
  <c r="CM60" i="2"/>
  <c r="CH60" i="2"/>
  <c r="CD60" i="2"/>
  <c r="BZ60" i="2"/>
  <c r="BY60" i="2"/>
  <c r="BY49" i="2" s="1"/>
  <c r="BX60" i="2"/>
  <c r="BW60" i="2"/>
  <c r="BV60" i="2"/>
  <c r="BA60" i="2" s="1"/>
  <c r="CL60" i="2" s="1"/>
  <c r="BU60" i="2"/>
  <c r="BQ60" i="2"/>
  <c r="BM60" i="2"/>
  <c r="BI60" i="2"/>
  <c r="BH60" i="2"/>
  <c r="BH49" i="2" s="1"/>
  <c r="BG60" i="2"/>
  <c r="BF60" i="2"/>
  <c r="BE60" i="2"/>
  <c r="BD60" i="2"/>
  <c r="BC60" i="2"/>
  <c r="DU60" i="2" s="1"/>
  <c r="BB60" i="2"/>
  <c r="DC60" i="2" s="1"/>
  <c r="AZ60" i="2"/>
  <c r="ED57" i="2"/>
  <c r="EC57" i="2"/>
  <c r="DT57" i="2"/>
  <c r="DP57" i="2"/>
  <c r="DL57" i="2"/>
  <c r="DH57" i="2"/>
  <c r="DG57" i="2"/>
  <c r="DF57" i="2"/>
  <c r="DE57" i="2"/>
  <c r="DE49" i="2" s="1"/>
  <c r="DD57" i="2"/>
  <c r="DC57" i="2"/>
  <c r="CY57" i="2"/>
  <c r="CU57" i="2"/>
  <c r="CQ57" i="2"/>
  <c r="CP57" i="2"/>
  <c r="CO57" i="2"/>
  <c r="CN57" i="2"/>
  <c r="CN49" i="2" s="1"/>
  <c r="CM57" i="2"/>
  <c r="CL57" i="2"/>
  <c r="CH57" i="2"/>
  <c r="CD57" i="2"/>
  <c r="BZ57" i="2"/>
  <c r="BY57" i="2"/>
  <c r="BX57" i="2"/>
  <c r="BW57" i="2"/>
  <c r="BW49" i="2" s="1"/>
  <c r="BV57" i="2"/>
  <c r="BU57" i="2"/>
  <c r="BQ57" i="2"/>
  <c r="BM57" i="2"/>
  <c r="BI57" i="2"/>
  <c r="BH57" i="2"/>
  <c r="BG57" i="2"/>
  <c r="BF57" i="2"/>
  <c r="BF49" i="2" s="1"/>
  <c r="BE57" i="2"/>
  <c r="BD57" i="2"/>
  <c r="BC57" i="2"/>
  <c r="DU57" i="2" s="1"/>
  <c r="BB57" i="2"/>
  <c r="BA57" i="2"/>
  <c r="AZ57" i="2"/>
  <c r="ED54" i="2"/>
  <c r="EC54" i="2"/>
  <c r="DT54" i="2"/>
  <c r="DP54" i="2"/>
  <c r="DL54" i="2"/>
  <c r="DH54" i="2"/>
  <c r="DG54" i="2"/>
  <c r="DF54" i="2"/>
  <c r="DE54" i="2"/>
  <c r="DD54" i="2"/>
  <c r="CY54" i="2"/>
  <c r="CU54" i="2"/>
  <c r="CQ54" i="2"/>
  <c r="CP54" i="2"/>
  <c r="CO54" i="2"/>
  <c r="CN54" i="2"/>
  <c r="CM54" i="2"/>
  <c r="CH54" i="2"/>
  <c r="CD54" i="2"/>
  <c r="BZ54" i="2"/>
  <c r="BY54" i="2"/>
  <c r="BX54" i="2"/>
  <c r="BW54" i="2"/>
  <c r="BV54" i="2"/>
  <c r="BA54" i="2" s="1"/>
  <c r="CL54" i="2" s="1"/>
  <c r="BU54" i="2"/>
  <c r="BQ54" i="2"/>
  <c r="BM54" i="2"/>
  <c r="BI54" i="2"/>
  <c r="BH54" i="2"/>
  <c r="BG54" i="2"/>
  <c r="BF54" i="2"/>
  <c r="BE54" i="2"/>
  <c r="BD54" i="2"/>
  <c r="BC54" i="2"/>
  <c r="DU54" i="2" s="1"/>
  <c r="BB54" i="2"/>
  <c r="DC54" i="2" s="1"/>
  <c r="AZ54" i="2"/>
  <c r="ED53" i="2"/>
  <c r="EC53" i="2"/>
  <c r="DT53" i="2"/>
  <c r="DP53" i="2"/>
  <c r="DL53" i="2"/>
  <c r="DH53" i="2"/>
  <c r="DG53" i="2"/>
  <c r="DF53" i="2"/>
  <c r="DE53" i="2"/>
  <c r="DD53" i="2"/>
  <c r="CY53" i="2"/>
  <c r="CU53" i="2"/>
  <c r="CU49" i="2" s="1"/>
  <c r="CQ53" i="2"/>
  <c r="CP53" i="2"/>
  <c r="CO53" i="2"/>
  <c r="CN53" i="2"/>
  <c r="CM53" i="2"/>
  <c r="CH53" i="2"/>
  <c r="CD53" i="2"/>
  <c r="CD49" i="2" s="1"/>
  <c r="BZ53" i="2"/>
  <c r="BY53" i="2"/>
  <c r="BX53" i="2"/>
  <c r="BW53" i="2"/>
  <c r="BV53" i="2"/>
  <c r="BA53" i="2" s="1"/>
  <c r="CL53" i="2" s="1"/>
  <c r="BQ53" i="2"/>
  <c r="BM53" i="2"/>
  <c r="BI53" i="2"/>
  <c r="BH53" i="2"/>
  <c r="BG53" i="2"/>
  <c r="BF53" i="2"/>
  <c r="BE53" i="2"/>
  <c r="BD53" i="2"/>
  <c r="BC53" i="2"/>
  <c r="DU53" i="2" s="1"/>
  <c r="BB53" i="2"/>
  <c r="DC53" i="2" s="1"/>
  <c r="AZ53" i="2"/>
  <c r="BU53" i="2" s="1"/>
  <c r="DS49" i="2"/>
  <c r="DR49" i="2"/>
  <c r="DQ49" i="2"/>
  <c r="DP49" i="2"/>
  <c r="DO49" i="2"/>
  <c r="DN49" i="2"/>
  <c r="DM49" i="2"/>
  <c r="DL49" i="2"/>
  <c r="DK49" i="2"/>
  <c r="DJ49" i="2"/>
  <c r="DI49" i="2"/>
  <c r="DH49" i="2"/>
  <c r="DG49" i="2"/>
  <c r="DD49" i="2"/>
  <c r="DB49" i="2"/>
  <c r="DA49" i="2"/>
  <c r="CZ49" i="2"/>
  <c r="CY49" i="2"/>
  <c r="CX49" i="2"/>
  <c r="CW49" i="2"/>
  <c r="CV49" i="2"/>
  <c r="CT49" i="2"/>
  <c r="CS49" i="2"/>
  <c r="CR49" i="2"/>
  <c r="CQ49" i="2"/>
  <c r="CO49" i="2"/>
  <c r="CM49" i="2"/>
  <c r="CK49" i="2"/>
  <c r="CJ49" i="2"/>
  <c r="CI49" i="2"/>
  <c r="CH49" i="2"/>
  <c r="CG49" i="2"/>
  <c r="CF49" i="2"/>
  <c r="CE49" i="2"/>
  <c r="CC49" i="2"/>
  <c r="CB49" i="2"/>
  <c r="CA49" i="2"/>
  <c r="BZ49" i="2"/>
  <c r="BT49" i="2"/>
  <c r="BS49" i="2"/>
  <c r="BR49" i="2"/>
  <c r="BQ49" i="2"/>
  <c r="BP49" i="2"/>
  <c r="BO49" i="2"/>
  <c r="BN49" i="2"/>
  <c r="BL49" i="2"/>
  <c r="BK49" i="2"/>
  <c r="BJ49" i="2"/>
  <c r="BI49" i="2"/>
  <c r="BG49" i="2"/>
  <c r="BC49" i="2"/>
  <c r="AY49" i="2"/>
  <c r="AX49" i="2"/>
  <c r="AW49" i="2"/>
  <c r="DS47" i="2"/>
  <c r="DR47" i="2"/>
  <c r="DQ47" i="2"/>
  <c r="DP47" i="2"/>
  <c r="DO47" i="2"/>
  <c r="DN47" i="2"/>
  <c r="DM47" i="2"/>
  <c r="DL47" i="2"/>
  <c r="DK47" i="2"/>
  <c r="DJ47" i="2"/>
  <c r="DI47" i="2"/>
  <c r="DH47" i="2"/>
  <c r="DG47" i="2"/>
  <c r="DF47" i="2"/>
  <c r="DE47" i="2"/>
  <c r="DD47" i="2"/>
  <c r="DB47" i="2"/>
  <c r="DA47" i="2"/>
  <c r="CZ47" i="2"/>
  <c r="CY47" i="2"/>
  <c r="CX47" i="2"/>
  <c r="CW47" i="2"/>
  <c r="CV47" i="2"/>
  <c r="CU47" i="2"/>
  <c r="CT47" i="2"/>
  <c r="CS47" i="2"/>
  <c r="CR47" i="2"/>
  <c r="CQ47" i="2"/>
  <c r="CP47" i="2"/>
  <c r="CO47" i="2"/>
  <c r="CN47" i="2"/>
  <c r="CM47" i="2"/>
  <c r="CK47" i="2"/>
  <c r="CJ47" i="2"/>
  <c r="CI47" i="2"/>
  <c r="CH47" i="2"/>
  <c r="CG47" i="2"/>
  <c r="CF47" i="2"/>
  <c r="CE47" i="2"/>
  <c r="CD47" i="2"/>
  <c r="CC47" i="2"/>
  <c r="CB47" i="2"/>
  <c r="CA47" i="2"/>
  <c r="BZ47" i="2"/>
  <c r="BY47" i="2"/>
  <c r="BX47" i="2"/>
  <c r="BW47" i="2"/>
  <c r="BV47" i="2"/>
  <c r="BT47" i="2"/>
  <c r="BS47" i="2"/>
  <c r="BR47" i="2"/>
  <c r="BQ47" i="2"/>
  <c r="BP47" i="2"/>
  <c r="BO47" i="2"/>
  <c r="BN47" i="2"/>
  <c r="BM47" i="2"/>
  <c r="BL47" i="2"/>
  <c r="BK47" i="2"/>
  <c r="BJ47" i="2"/>
  <c r="BI47" i="2"/>
  <c r="BH47" i="2"/>
  <c r="BG47" i="2"/>
  <c r="BF47" i="2"/>
  <c r="BE47" i="2"/>
  <c r="BD47" i="2"/>
  <c r="BC47" i="2"/>
  <c r="BB47" i="2"/>
  <c r="BA47" i="2"/>
  <c r="AZ47" i="2"/>
  <c r="AY47" i="2"/>
  <c r="AX47" i="2"/>
  <c r="EG44" i="2"/>
  <c r="ED44" i="2"/>
  <c r="DQ44" i="2" s="1"/>
  <c r="DU44" i="2"/>
  <c r="DT44" i="2"/>
  <c r="DS44" i="2"/>
  <c r="DR44" i="2"/>
  <c r="DP44" i="2"/>
  <c r="DO44" i="2"/>
  <c r="DN44" i="2"/>
  <c r="DM44" i="2"/>
  <c r="DL44" i="2"/>
  <c r="DK44" i="2"/>
  <c r="DJ44" i="2"/>
  <c r="DH44" i="2"/>
  <c r="DG44" i="2"/>
  <c r="DF44" i="2"/>
  <c r="DE44" i="2"/>
  <c r="DD44" i="2"/>
  <c r="DC44" i="2"/>
  <c r="DB44" i="2"/>
  <c r="CZ44" i="2"/>
  <c r="CY44" i="2"/>
  <c r="CX44" i="2"/>
  <c r="CW44" i="2"/>
  <c r="CV44" i="2"/>
  <c r="CU44" i="2"/>
  <c r="CT44" i="2"/>
  <c r="CR44" i="2"/>
  <c r="CQ44" i="2"/>
  <c r="CP44" i="2"/>
  <c r="CO44" i="2"/>
  <c r="CN44" i="2"/>
  <c r="CM44" i="2"/>
  <c r="CL44" i="2"/>
  <c r="CJ44" i="2"/>
  <c r="CI44" i="2"/>
  <c r="CH44" i="2"/>
  <c r="CG44" i="2"/>
  <c r="CF44" i="2"/>
  <c r="CE44" i="2"/>
  <c r="CD44" i="2"/>
  <c r="CB44" i="2"/>
  <c r="CA44" i="2"/>
  <c r="BZ44" i="2"/>
  <c r="BY44" i="2"/>
  <c r="BX44" i="2"/>
  <c r="BW44" i="2"/>
  <c r="BV44" i="2"/>
  <c r="BT44" i="2"/>
  <c r="BS44" i="2"/>
  <c r="BR44" i="2"/>
  <c r="BQ44" i="2"/>
  <c r="BP44" i="2"/>
  <c r="BO44" i="2"/>
  <c r="BN44" i="2"/>
  <c r="BL44" i="2"/>
  <c r="BK44" i="2"/>
  <c r="BJ44" i="2"/>
  <c r="DV44" i="2" s="1"/>
  <c r="BI44" i="2"/>
  <c r="BH44" i="2"/>
  <c r="BG44" i="2"/>
  <c r="BF44" i="2"/>
  <c r="BD44" i="2"/>
  <c r="BC44" i="2"/>
  <c r="BB44" i="2"/>
  <c r="BA44" i="2"/>
  <c r="AZ44" i="2"/>
  <c r="AY44" i="2"/>
  <c r="AX44" i="2"/>
  <c r="EG43" i="2"/>
  <c r="ED43" i="2"/>
  <c r="DQ43" i="2" s="1"/>
  <c r="DQ42" i="2" s="1"/>
  <c r="DU43" i="2"/>
  <c r="DT43" i="2"/>
  <c r="DS43" i="2"/>
  <c r="DR43" i="2"/>
  <c r="DP43" i="2"/>
  <c r="DP42" i="2" s="1"/>
  <c r="DO43" i="2"/>
  <c r="DO42" i="2" s="1"/>
  <c r="DN43" i="2"/>
  <c r="DM43" i="2"/>
  <c r="DL43" i="2"/>
  <c r="DK43" i="2"/>
  <c r="DJ43" i="2"/>
  <c r="DH43" i="2"/>
  <c r="DG43" i="2"/>
  <c r="DG42" i="2" s="1"/>
  <c r="DF43" i="2"/>
  <c r="DE43" i="2"/>
  <c r="DD43" i="2"/>
  <c r="DC43" i="2"/>
  <c r="DB43" i="2"/>
  <c r="CZ43" i="2"/>
  <c r="CZ42" i="2" s="1"/>
  <c r="CY43" i="2"/>
  <c r="CY42" i="2" s="1"/>
  <c r="CX43" i="2"/>
  <c r="CW43" i="2"/>
  <c r="CV43" i="2"/>
  <c r="CU43" i="2"/>
  <c r="CT43" i="2"/>
  <c r="CR43" i="2"/>
  <c r="CQ43" i="2"/>
  <c r="CQ42" i="2" s="1"/>
  <c r="CP43" i="2"/>
  <c r="CO43" i="2"/>
  <c r="CN43" i="2"/>
  <c r="CM43" i="2"/>
  <c r="CL43" i="2"/>
  <c r="CJ43" i="2"/>
  <c r="CJ42" i="2" s="1"/>
  <c r="CI43" i="2"/>
  <c r="CI42" i="2" s="1"/>
  <c r="CH43" i="2"/>
  <c r="CG43" i="2"/>
  <c r="CF43" i="2"/>
  <c r="CE43" i="2"/>
  <c r="CD43" i="2"/>
  <c r="CB43" i="2"/>
  <c r="CB42" i="2" s="1"/>
  <c r="CA43" i="2"/>
  <c r="CA42" i="2" s="1"/>
  <c r="BZ43" i="2"/>
  <c r="BY43" i="2"/>
  <c r="BX43" i="2"/>
  <c r="BW43" i="2"/>
  <c r="BV43" i="2"/>
  <c r="BT43" i="2"/>
  <c r="BT42" i="2" s="1"/>
  <c r="BS43" i="2"/>
  <c r="BS42" i="2" s="1"/>
  <c r="BR43" i="2"/>
  <c r="BQ43" i="2"/>
  <c r="BQ42" i="2" s="1"/>
  <c r="BP43" i="2"/>
  <c r="BO43" i="2"/>
  <c r="BN43" i="2"/>
  <c r="BL43" i="2"/>
  <c r="BL42" i="2" s="1"/>
  <c r="BK43" i="2"/>
  <c r="BK42" i="2" s="1"/>
  <c r="BJ43" i="2"/>
  <c r="DV43" i="2" s="1"/>
  <c r="BI43" i="2"/>
  <c r="BI42" i="2" s="1"/>
  <c r="BH43" i="2"/>
  <c r="BG43" i="2"/>
  <c r="BF43" i="2"/>
  <c r="BD43" i="2"/>
  <c r="BD42" i="2" s="1"/>
  <c r="BC43" i="2"/>
  <c r="BC42" i="2" s="1"/>
  <c r="BB43" i="2"/>
  <c r="BA43" i="2"/>
  <c r="BA42" i="2" s="1"/>
  <c r="AZ43" i="2"/>
  <c r="AY43" i="2"/>
  <c r="AX43" i="2"/>
  <c r="AX42" i="2" s="1"/>
  <c r="DU42" i="2"/>
  <c r="DT42" i="2"/>
  <c r="DS42" i="2"/>
  <c r="DR42" i="2"/>
  <c r="DN42" i="2"/>
  <c r="DM42" i="2"/>
  <c r="DL42" i="2"/>
  <c r="DK42" i="2"/>
  <c r="DJ42" i="2"/>
  <c r="DF42" i="2"/>
  <c r="DE42" i="2"/>
  <c r="DD42" i="2"/>
  <c r="DC42" i="2"/>
  <c r="DB42" i="2"/>
  <c r="CX42" i="2"/>
  <c r="CW42" i="2"/>
  <c r="CV42" i="2"/>
  <c r="CU42" i="2"/>
  <c r="CT42" i="2"/>
  <c r="CP42" i="2"/>
  <c r="CO42" i="2"/>
  <c r="CN42" i="2"/>
  <c r="CM42" i="2"/>
  <c r="CL42" i="2"/>
  <c r="CH42" i="2"/>
  <c r="CG42" i="2"/>
  <c r="CF42" i="2"/>
  <c r="CE42" i="2"/>
  <c r="CD42" i="2"/>
  <c r="BZ42" i="2"/>
  <c r="BY42" i="2"/>
  <c r="BX42" i="2"/>
  <c r="BW42" i="2"/>
  <c r="BV42" i="2"/>
  <c r="BR42" i="2"/>
  <c r="BP42" i="2"/>
  <c r="BO42" i="2"/>
  <c r="BN42" i="2"/>
  <c r="BJ42" i="2"/>
  <c r="DV42" i="2" s="1"/>
  <c r="BH42" i="2"/>
  <c r="BG42" i="2"/>
  <c r="BF42" i="2"/>
  <c r="BB42" i="2"/>
  <c r="AZ42" i="2"/>
  <c r="AY42" i="2"/>
  <c r="EG41" i="2"/>
  <c r="ED41" i="2"/>
  <c r="DU41" i="2"/>
  <c r="DT41" i="2"/>
  <c r="DS41" i="2"/>
  <c r="DR41" i="2"/>
  <c r="DQ41" i="2"/>
  <c r="DP41" i="2"/>
  <c r="DO41" i="2"/>
  <c r="DN41" i="2"/>
  <c r="DM41" i="2"/>
  <c r="DL41" i="2"/>
  <c r="DK41" i="2"/>
  <c r="DJ41" i="2"/>
  <c r="DI41" i="2"/>
  <c r="DH41" i="2"/>
  <c r="DG41" i="2"/>
  <c r="DF41" i="2"/>
  <c r="DE41" i="2"/>
  <c r="DD41" i="2"/>
  <c r="DC41" i="2"/>
  <c r="DB41" i="2"/>
  <c r="DA41" i="2"/>
  <c r="CZ41" i="2"/>
  <c r="CY41" i="2"/>
  <c r="CX41" i="2"/>
  <c r="CW41" i="2"/>
  <c r="CV41" i="2"/>
  <c r="CU41" i="2"/>
  <c r="CT41" i="2"/>
  <c r="CS41" i="2"/>
  <c r="CR41" i="2"/>
  <c r="CQ41" i="2"/>
  <c r="CP41" i="2"/>
  <c r="CO41" i="2"/>
  <c r="CN41" i="2"/>
  <c r="CM41" i="2"/>
  <c r="CL41" i="2"/>
  <c r="CK41" i="2"/>
  <c r="CJ41" i="2"/>
  <c r="CI41" i="2"/>
  <c r="CH41" i="2"/>
  <c r="CG41" i="2"/>
  <c r="CF41" i="2"/>
  <c r="CE41" i="2"/>
  <c r="CD41" i="2"/>
  <c r="CC41" i="2"/>
  <c r="CB41" i="2"/>
  <c r="CA41" i="2"/>
  <c r="BZ41" i="2"/>
  <c r="BY41" i="2"/>
  <c r="BX41" i="2"/>
  <c r="BW41" i="2"/>
  <c r="BV41" i="2"/>
  <c r="BU41" i="2"/>
  <c r="BT41" i="2"/>
  <c r="BS41" i="2"/>
  <c r="BR41" i="2"/>
  <c r="BQ41" i="2"/>
  <c r="BP41" i="2"/>
  <c r="BO41" i="2"/>
  <c r="BN41" i="2"/>
  <c r="BM41" i="2"/>
  <c r="BL41" i="2"/>
  <c r="BK41" i="2"/>
  <c r="BJ41" i="2"/>
  <c r="DV41" i="2" s="1"/>
  <c r="BI41" i="2"/>
  <c r="BH41" i="2"/>
  <c r="BG41" i="2"/>
  <c r="BF41" i="2"/>
  <c r="BE41" i="2"/>
  <c r="BD41" i="2"/>
  <c r="BC41" i="2"/>
  <c r="BB41" i="2"/>
  <c r="BA41" i="2"/>
  <c r="AZ41" i="2"/>
  <c r="AY41" i="2"/>
  <c r="AX41" i="2"/>
  <c r="AW41" i="2"/>
  <c r="EG40" i="2"/>
  <c r="ED40" i="2"/>
  <c r="DU40" i="2"/>
  <c r="DT40" i="2"/>
  <c r="DS40" i="2"/>
  <c r="DR40" i="2"/>
  <c r="DQ40" i="2"/>
  <c r="DP40" i="2"/>
  <c r="DO40" i="2"/>
  <c r="DN40" i="2"/>
  <c r="DM40" i="2"/>
  <c r="DL40" i="2"/>
  <c r="DK40" i="2"/>
  <c r="DJ40" i="2"/>
  <c r="DI40" i="2"/>
  <c r="DH40" i="2"/>
  <c r="DG40" i="2"/>
  <c r="DF40" i="2"/>
  <c r="DE40" i="2"/>
  <c r="DD40" i="2"/>
  <c r="DC40" i="2"/>
  <c r="DB40" i="2"/>
  <c r="DA40" i="2"/>
  <c r="CZ40" i="2"/>
  <c r="CY40" i="2"/>
  <c r="CX40" i="2"/>
  <c r="CW40" i="2"/>
  <c r="CV40" i="2"/>
  <c r="CU40" i="2"/>
  <c r="CT40" i="2"/>
  <c r="CS40" i="2"/>
  <c r="CR40" i="2"/>
  <c r="CQ40" i="2"/>
  <c r="CP40" i="2"/>
  <c r="CO40" i="2"/>
  <c r="CN40" i="2"/>
  <c r="CM40" i="2"/>
  <c r="CL40" i="2"/>
  <c r="CK40" i="2"/>
  <c r="CJ40" i="2"/>
  <c r="CI40" i="2"/>
  <c r="CH40" i="2"/>
  <c r="CG40" i="2"/>
  <c r="CF40" i="2"/>
  <c r="CE40" i="2"/>
  <c r="CD40" i="2"/>
  <c r="CC40" i="2"/>
  <c r="CB40" i="2"/>
  <c r="CA40" i="2"/>
  <c r="BZ40" i="2"/>
  <c r="BY40" i="2"/>
  <c r="BX40" i="2"/>
  <c r="BW40" i="2"/>
  <c r="BV40" i="2"/>
  <c r="BU40" i="2"/>
  <c r="BT40" i="2"/>
  <c r="BS40" i="2"/>
  <c r="BR40" i="2"/>
  <c r="BQ40" i="2"/>
  <c r="BP40" i="2"/>
  <c r="BO40" i="2"/>
  <c r="BN40" i="2"/>
  <c r="BM40" i="2"/>
  <c r="BL40" i="2"/>
  <c r="BK40" i="2"/>
  <c r="BJ40" i="2"/>
  <c r="DV40" i="2" s="1"/>
  <c r="BI40" i="2"/>
  <c r="BH40" i="2"/>
  <c r="BG40" i="2"/>
  <c r="BF40" i="2"/>
  <c r="BE40" i="2"/>
  <c r="BD40" i="2"/>
  <c r="BC40" i="2"/>
  <c r="BB40" i="2"/>
  <c r="BA40" i="2"/>
  <c r="AZ40" i="2"/>
  <c r="AY40" i="2"/>
  <c r="AX40" i="2"/>
  <c r="AW40" i="2"/>
  <c r="EG39" i="2"/>
  <c r="ED39" i="2"/>
  <c r="DU39" i="2"/>
  <c r="DU38" i="2" s="1"/>
  <c r="DT39" i="2"/>
  <c r="DT38" i="2" s="1"/>
  <c r="DS39" i="2"/>
  <c r="DS38" i="2" s="1"/>
  <c r="DR39" i="2"/>
  <c r="DR38" i="2" s="1"/>
  <c r="DQ39" i="2"/>
  <c r="DP39" i="2"/>
  <c r="DO39" i="2"/>
  <c r="DN39" i="2"/>
  <c r="DM39" i="2"/>
  <c r="DM38" i="2" s="1"/>
  <c r="DL39" i="2"/>
  <c r="DK39" i="2"/>
  <c r="DK38" i="2" s="1"/>
  <c r="DJ39" i="2"/>
  <c r="DJ38" i="2" s="1"/>
  <c r="DI39" i="2"/>
  <c r="DI38" i="2" s="1"/>
  <c r="DH39" i="2"/>
  <c r="DG39" i="2"/>
  <c r="DF39" i="2"/>
  <c r="DE39" i="2"/>
  <c r="DE38" i="2" s="1"/>
  <c r="DD39" i="2"/>
  <c r="DC39" i="2"/>
  <c r="DB39" i="2"/>
  <c r="DB38" i="2" s="1"/>
  <c r="DA39" i="2"/>
  <c r="CZ39" i="2"/>
  <c r="CY39" i="2"/>
  <c r="CX39" i="2"/>
  <c r="CW39" i="2"/>
  <c r="CW38" i="2" s="1"/>
  <c r="CV39" i="2"/>
  <c r="CU39" i="2"/>
  <c r="CT39" i="2"/>
  <c r="CT38" i="2" s="1"/>
  <c r="CS39" i="2"/>
  <c r="CS38" i="2" s="1"/>
  <c r="CR39" i="2"/>
  <c r="CQ39" i="2"/>
  <c r="CP39" i="2"/>
  <c r="CO39" i="2"/>
  <c r="CO38" i="2" s="1"/>
  <c r="CN39" i="2"/>
  <c r="CN38" i="2" s="1"/>
  <c r="CM39" i="2"/>
  <c r="CL39" i="2"/>
  <c r="CK39" i="2"/>
  <c r="CJ39" i="2"/>
  <c r="CJ38" i="2" s="1"/>
  <c r="CI39" i="2"/>
  <c r="CH39" i="2"/>
  <c r="CG39" i="2"/>
  <c r="CG38" i="2" s="1"/>
  <c r="CF39" i="2"/>
  <c r="CE39" i="2"/>
  <c r="CD39" i="2"/>
  <c r="CC39" i="2"/>
  <c r="CB39" i="2"/>
  <c r="CA39" i="2"/>
  <c r="BZ39" i="2"/>
  <c r="BY39" i="2"/>
  <c r="BY38" i="2" s="1"/>
  <c r="BX39" i="2"/>
  <c r="BW39" i="2"/>
  <c r="BW38" i="2" s="1"/>
  <c r="BV39" i="2"/>
  <c r="BU39" i="2"/>
  <c r="BU38" i="2" s="1"/>
  <c r="BT39" i="2"/>
  <c r="BS39" i="2"/>
  <c r="BR39" i="2"/>
  <c r="BR38" i="2" s="1"/>
  <c r="BQ39" i="2"/>
  <c r="BQ38" i="2" s="1"/>
  <c r="BP39" i="2"/>
  <c r="BO39" i="2"/>
  <c r="BN39" i="2"/>
  <c r="BM39" i="2"/>
  <c r="BL39" i="2"/>
  <c r="BK39" i="2"/>
  <c r="BJ39" i="2"/>
  <c r="DV39" i="2" s="1"/>
  <c r="BI39" i="2"/>
  <c r="BI38" i="2" s="1"/>
  <c r="BH39" i="2"/>
  <c r="BH38" i="2" s="1"/>
  <c r="BG39" i="2"/>
  <c r="BF39" i="2"/>
  <c r="BE39" i="2"/>
  <c r="BD39" i="2"/>
  <c r="BC39" i="2"/>
  <c r="BB39" i="2"/>
  <c r="BB38" i="2" s="1"/>
  <c r="BA39" i="2"/>
  <c r="BA38" i="2" s="1"/>
  <c r="AZ39" i="2"/>
  <c r="AZ38" i="2" s="1"/>
  <c r="AY39" i="2"/>
  <c r="AY38" i="2" s="1"/>
  <c r="AX39" i="2"/>
  <c r="AW39" i="2"/>
  <c r="DQ38" i="2"/>
  <c r="DP38" i="2"/>
  <c r="DO38" i="2"/>
  <c r="DN38" i="2"/>
  <c r="DL38" i="2"/>
  <c r="DH38" i="2"/>
  <c r="DG38" i="2"/>
  <c r="DF38" i="2"/>
  <c r="DD38" i="2"/>
  <c r="DC38" i="2"/>
  <c r="DA38" i="2"/>
  <c r="CZ38" i="2"/>
  <c r="CY38" i="2"/>
  <c r="CX38" i="2"/>
  <c r="CV38" i="2"/>
  <c r="CU38" i="2"/>
  <c r="CR38" i="2"/>
  <c r="CQ38" i="2"/>
  <c r="CP38" i="2"/>
  <c r="CM38" i="2"/>
  <c r="CK38" i="2"/>
  <c r="CI38" i="2"/>
  <c r="CH38" i="2"/>
  <c r="CF38" i="2"/>
  <c r="CE38" i="2"/>
  <c r="CC38" i="2"/>
  <c r="CB38" i="2"/>
  <c r="CA38" i="2"/>
  <c r="BZ38" i="2"/>
  <c r="BX38" i="2"/>
  <c r="BT38" i="2"/>
  <c r="BS38" i="2"/>
  <c r="BP38" i="2"/>
  <c r="BO38" i="2"/>
  <c r="BM38" i="2"/>
  <c r="BL38" i="2"/>
  <c r="BK38" i="2"/>
  <c r="BJ38" i="2"/>
  <c r="DV38" i="2" s="1"/>
  <c r="BG38" i="2"/>
  <c r="BE38" i="2"/>
  <c r="BD38" i="2"/>
  <c r="BC38" i="2"/>
  <c r="AW38" i="2"/>
  <c r="EG37" i="2"/>
  <c r="ED37" i="2"/>
  <c r="DO37" i="2"/>
  <c r="DL37" i="2"/>
  <c r="DK37" i="2"/>
  <c r="DD37" i="2"/>
  <c r="DB37" i="2"/>
  <c r="DA37" i="2"/>
  <c r="CT37" i="2"/>
  <c r="CR37" i="2"/>
  <c r="CP37" i="2"/>
  <c r="CJ37" i="2"/>
  <c r="CF37" i="2"/>
  <c r="CE37" i="2"/>
  <c r="BZ37" i="2"/>
  <c r="BV37" i="2"/>
  <c r="BU37" i="2"/>
  <c r="BN37" i="2"/>
  <c r="BL37" i="2"/>
  <c r="BK37" i="2"/>
  <c r="BD37" i="2"/>
  <c r="BB37" i="2"/>
  <c r="AZ37" i="2"/>
  <c r="EG36" i="2"/>
  <c r="ED36" i="2"/>
  <c r="DT36" i="2" s="1"/>
  <c r="DS36" i="2"/>
  <c r="DR36" i="2"/>
  <c r="DL36" i="2"/>
  <c r="DK36" i="2"/>
  <c r="DI36" i="2"/>
  <c r="DH36" i="2"/>
  <c r="DB36" i="2"/>
  <c r="DA36" i="2"/>
  <c r="CY36" i="2"/>
  <c r="CV36" i="2"/>
  <c r="CR36" i="2"/>
  <c r="CQ36" i="2"/>
  <c r="CM36" i="2"/>
  <c r="CL36" i="2"/>
  <c r="CH36" i="2"/>
  <c r="CF36" i="2"/>
  <c r="CF34" i="2" s="1"/>
  <c r="CC36" i="2"/>
  <c r="CB36" i="2"/>
  <c r="BW36" i="2"/>
  <c r="BU36" i="2"/>
  <c r="BS36" i="2"/>
  <c r="BR36" i="2"/>
  <c r="BL36" i="2"/>
  <c r="BK36" i="2"/>
  <c r="BK34" i="2" s="1"/>
  <c r="BH36" i="2"/>
  <c r="BG36" i="2"/>
  <c r="BB36" i="2"/>
  <c r="AZ36" i="2"/>
  <c r="AX36" i="2"/>
  <c r="AW36" i="2"/>
  <c r="EG35" i="2"/>
  <c r="ED35" i="2"/>
  <c r="DT35" i="2"/>
  <c r="DS35" i="2"/>
  <c r="DR35" i="2"/>
  <c r="DQ35" i="2"/>
  <c r="DP35" i="2"/>
  <c r="DO35" i="2"/>
  <c r="DN35" i="2"/>
  <c r="DL35" i="2"/>
  <c r="DK35" i="2"/>
  <c r="DK34" i="2" s="1"/>
  <c r="DJ35" i="2"/>
  <c r="DI35" i="2"/>
  <c r="DH35" i="2"/>
  <c r="DG35" i="2"/>
  <c r="DF35" i="2"/>
  <c r="DD35" i="2"/>
  <c r="DC35" i="2"/>
  <c r="DB35" i="2"/>
  <c r="DA35" i="2"/>
  <c r="DA34" i="2" s="1"/>
  <c r="CZ35" i="2"/>
  <c r="CY35" i="2"/>
  <c r="CX35" i="2"/>
  <c r="CV35" i="2"/>
  <c r="CU35" i="2"/>
  <c r="CT35" i="2"/>
  <c r="CS35" i="2"/>
  <c r="CR35" i="2"/>
  <c r="CQ35" i="2"/>
  <c r="CP35" i="2"/>
  <c r="CN35" i="2"/>
  <c r="CM35" i="2"/>
  <c r="CL35" i="2"/>
  <c r="CK35" i="2"/>
  <c r="CJ35" i="2"/>
  <c r="CI35" i="2"/>
  <c r="CH35" i="2"/>
  <c r="CF35" i="2"/>
  <c r="CE35" i="2"/>
  <c r="CD35" i="2"/>
  <c r="CC35" i="2"/>
  <c r="CB35" i="2"/>
  <c r="CA35" i="2"/>
  <c r="BZ35" i="2"/>
  <c r="BX35" i="2"/>
  <c r="BW35" i="2"/>
  <c r="BV35" i="2"/>
  <c r="BU35" i="2"/>
  <c r="BT35" i="2"/>
  <c r="BS35" i="2"/>
  <c r="BR35" i="2"/>
  <c r="BP35" i="2"/>
  <c r="BO35" i="2"/>
  <c r="BN35" i="2"/>
  <c r="BM35" i="2"/>
  <c r="BL35" i="2"/>
  <c r="BK35" i="2"/>
  <c r="BJ35" i="2"/>
  <c r="DV35" i="2" s="1"/>
  <c r="BH35" i="2"/>
  <c r="BG35" i="2"/>
  <c r="BF35" i="2"/>
  <c r="BE35" i="2"/>
  <c r="BD35" i="2"/>
  <c r="BC35" i="2"/>
  <c r="BB35" i="2"/>
  <c r="AZ35" i="2"/>
  <c r="AY35" i="2"/>
  <c r="AX35" i="2"/>
  <c r="AW35" i="2"/>
  <c r="DL34" i="2"/>
  <c r="DB34" i="2"/>
  <c r="CR34" i="2"/>
  <c r="BU34" i="2"/>
  <c r="BL34" i="2"/>
  <c r="BB34" i="2"/>
  <c r="AZ34" i="2"/>
  <c r="EG33" i="2"/>
  <c r="ED33" i="2"/>
  <c r="DV33" i="2"/>
  <c r="DU33" i="2"/>
  <c r="DT33" i="2"/>
  <c r="DR33" i="2"/>
  <c r="DQ33" i="2"/>
  <c r="DO33" i="2"/>
  <c r="DN33" i="2"/>
  <c r="DM33" i="2"/>
  <c r="DL33" i="2"/>
  <c r="DK33" i="2"/>
  <c r="DJ33" i="2"/>
  <c r="DI33" i="2"/>
  <c r="DG33" i="2"/>
  <c r="DF33" i="2"/>
  <c r="DE33" i="2"/>
  <c r="DD33" i="2"/>
  <c r="DC33" i="2"/>
  <c r="DB33" i="2"/>
  <c r="DA33" i="2"/>
  <c r="CY33" i="2"/>
  <c r="CX33" i="2"/>
  <c r="CW33" i="2"/>
  <c r="CV33" i="2"/>
  <c r="CU33" i="2"/>
  <c r="CT33" i="2"/>
  <c r="CS33" i="2"/>
  <c r="CQ33" i="2"/>
  <c r="CP33" i="2"/>
  <c r="CO33" i="2"/>
  <c r="CN33" i="2"/>
  <c r="CM33" i="2"/>
  <c r="CL33" i="2"/>
  <c r="CK33" i="2"/>
  <c r="CI33" i="2"/>
  <c r="CH33" i="2"/>
  <c r="CG33" i="2"/>
  <c r="CF33" i="2"/>
  <c r="CE33" i="2"/>
  <c r="CD33" i="2"/>
  <c r="CC33" i="2"/>
  <c r="CA33" i="2"/>
  <c r="BZ33" i="2"/>
  <c r="BY33" i="2"/>
  <c r="BX33" i="2"/>
  <c r="BW33" i="2"/>
  <c r="BV33" i="2"/>
  <c r="BU33" i="2"/>
  <c r="BS33" i="2"/>
  <c r="BR33" i="2"/>
  <c r="BQ33" i="2"/>
  <c r="BP33" i="2"/>
  <c r="BO33" i="2"/>
  <c r="BN33" i="2"/>
  <c r="BM33" i="2"/>
  <c r="BK33" i="2"/>
  <c r="BJ33" i="2"/>
  <c r="BI33" i="2"/>
  <c r="BH33" i="2"/>
  <c r="BG33" i="2"/>
  <c r="BF33" i="2"/>
  <c r="BE33" i="2"/>
  <c r="BC33" i="2"/>
  <c r="BB33" i="2"/>
  <c r="BA33" i="2"/>
  <c r="AZ33" i="2"/>
  <c r="AY33" i="2"/>
  <c r="AX33" i="2"/>
  <c r="AW33" i="2"/>
  <c r="EG32" i="2"/>
  <c r="ED32" i="2"/>
  <c r="DM32" i="2" s="1"/>
  <c r="CG32" i="2"/>
  <c r="EG31" i="2"/>
  <c r="ED31" i="2"/>
  <c r="DU31" i="2"/>
  <c r="DS31" i="2"/>
  <c r="DR31" i="2"/>
  <c r="DQ31" i="2"/>
  <c r="DO31" i="2"/>
  <c r="DN31" i="2"/>
  <c r="DM31" i="2"/>
  <c r="DL31" i="2"/>
  <c r="DJ31" i="2"/>
  <c r="DI31" i="2"/>
  <c r="DG31" i="2"/>
  <c r="DF31" i="2"/>
  <c r="DE31" i="2"/>
  <c r="DD31" i="2"/>
  <c r="DC31" i="2"/>
  <c r="DA31" i="2"/>
  <c r="CY31" i="2"/>
  <c r="CX31" i="2"/>
  <c r="CW31" i="2"/>
  <c r="CV31" i="2"/>
  <c r="CU31" i="2"/>
  <c r="CT31" i="2"/>
  <c r="CQ31" i="2"/>
  <c r="CP31" i="2"/>
  <c r="CO31" i="2"/>
  <c r="CN31" i="2"/>
  <c r="CM31" i="2"/>
  <c r="CL31" i="2"/>
  <c r="CK31" i="2"/>
  <c r="CH31" i="2"/>
  <c r="CG31" i="2"/>
  <c r="CF31" i="2"/>
  <c r="CE31" i="2"/>
  <c r="CD31" i="2"/>
  <c r="CC31" i="2"/>
  <c r="CA31" i="2"/>
  <c r="BY31" i="2"/>
  <c r="BX31" i="2"/>
  <c r="BW31" i="2"/>
  <c r="BV31" i="2"/>
  <c r="BU31" i="2"/>
  <c r="BS31" i="2"/>
  <c r="BR31" i="2"/>
  <c r="BP31" i="2"/>
  <c r="BO31" i="2"/>
  <c r="BN31" i="2"/>
  <c r="BM31" i="2"/>
  <c r="BK31" i="2"/>
  <c r="BJ31" i="2"/>
  <c r="DV31" i="2" s="1"/>
  <c r="BI31" i="2"/>
  <c r="BG31" i="2"/>
  <c r="BF31" i="2"/>
  <c r="BE31" i="2"/>
  <c r="BC31" i="2"/>
  <c r="BB31" i="2"/>
  <c r="BA31" i="2"/>
  <c r="AZ31" i="2"/>
  <c r="AX31" i="2"/>
  <c r="AW31" i="2"/>
  <c r="EG30" i="2"/>
  <c r="ED30" i="2"/>
  <c r="DU30" i="2" s="1"/>
  <c r="DR30" i="2"/>
  <c r="DM30" i="2"/>
  <c r="DL30" i="2"/>
  <c r="DG30" i="2"/>
  <c r="DC30" i="2"/>
  <c r="DB30" i="2"/>
  <c r="CW30" i="2"/>
  <c r="CS30" i="2"/>
  <c r="CP30" i="2"/>
  <c r="CM30" i="2"/>
  <c r="CG30" i="2"/>
  <c r="CF30" i="2"/>
  <c r="CC30" i="2"/>
  <c r="BW30" i="2"/>
  <c r="BV30" i="2"/>
  <c r="BR30" i="2"/>
  <c r="BM30" i="2"/>
  <c r="BK30" i="2"/>
  <c r="BH30" i="2"/>
  <c r="BB30" i="2"/>
  <c r="BA30" i="2"/>
  <c r="AW30" i="2"/>
  <c r="EV29" i="2"/>
  <c r="EV28" i="2"/>
  <c r="EC26" i="2"/>
  <c r="DM26" i="2" s="1"/>
  <c r="DT26" i="2"/>
  <c r="DS26" i="2"/>
  <c r="DS24" i="2" s="1"/>
  <c r="DO26" i="2"/>
  <c r="DN26" i="2"/>
  <c r="DK26" i="2"/>
  <c r="DI26" i="2"/>
  <c r="DF26" i="2"/>
  <c r="DE26" i="2"/>
  <c r="DA26" i="2"/>
  <c r="CZ26" i="2"/>
  <c r="CW26" i="2"/>
  <c r="CW24" i="2" s="1"/>
  <c r="CV26" i="2"/>
  <c r="CR26" i="2"/>
  <c r="CQ26" i="2"/>
  <c r="CN26" i="2"/>
  <c r="CM26" i="2"/>
  <c r="CI26" i="2"/>
  <c r="CH26" i="2"/>
  <c r="CE26" i="2"/>
  <c r="CC26" i="2"/>
  <c r="BZ26" i="2"/>
  <c r="BY26" i="2"/>
  <c r="BU26" i="2"/>
  <c r="BT26" i="2"/>
  <c r="BQ26" i="2"/>
  <c r="BP26" i="2"/>
  <c r="BL26" i="2"/>
  <c r="BL24" i="2" s="1"/>
  <c r="BK26" i="2"/>
  <c r="BH26" i="2"/>
  <c r="BG26" i="2"/>
  <c r="BC26" i="2"/>
  <c r="BB26" i="2"/>
  <c r="AY26" i="2"/>
  <c r="AW26" i="2"/>
  <c r="EC25" i="2"/>
  <c r="DU25" i="2"/>
  <c r="DT25" i="2"/>
  <c r="DT24" i="2" s="1"/>
  <c r="DS25" i="2"/>
  <c r="DR25" i="2"/>
  <c r="DP25" i="2"/>
  <c r="DO25" i="2"/>
  <c r="DN25" i="2"/>
  <c r="DM25" i="2"/>
  <c r="DL25" i="2"/>
  <c r="DK25" i="2"/>
  <c r="DK24" i="2" s="1"/>
  <c r="DJ25" i="2"/>
  <c r="DH25" i="2"/>
  <c r="DG25" i="2"/>
  <c r="DF25" i="2"/>
  <c r="DF24" i="2" s="1"/>
  <c r="DE25" i="2"/>
  <c r="DD25" i="2"/>
  <c r="DC25" i="2"/>
  <c r="DB25" i="2"/>
  <c r="DA25" i="2"/>
  <c r="CZ25" i="2"/>
  <c r="CY25" i="2"/>
  <c r="CX25" i="2"/>
  <c r="CW25" i="2"/>
  <c r="CV25" i="2"/>
  <c r="CU25" i="2"/>
  <c r="CT25" i="2"/>
  <c r="CS25" i="2"/>
  <c r="CR25" i="2"/>
  <c r="CQ25" i="2"/>
  <c r="CQ24" i="2" s="1"/>
  <c r="CP25" i="2"/>
  <c r="CO25" i="2"/>
  <c r="CN25" i="2"/>
  <c r="CM25" i="2"/>
  <c r="CM24" i="2" s="1"/>
  <c r="CL25" i="2"/>
  <c r="CK25" i="2"/>
  <c r="CJ25" i="2"/>
  <c r="CI25" i="2"/>
  <c r="CH25" i="2"/>
  <c r="CH24" i="2" s="1"/>
  <c r="CG25" i="2"/>
  <c r="CF25" i="2"/>
  <c r="CE25" i="2"/>
  <c r="CD25" i="2"/>
  <c r="CC25" i="2"/>
  <c r="CB25" i="2"/>
  <c r="CA25" i="2"/>
  <c r="BZ25" i="2"/>
  <c r="BZ24" i="2" s="1"/>
  <c r="BY25" i="2"/>
  <c r="BX25" i="2"/>
  <c r="BW25" i="2"/>
  <c r="BV25" i="2"/>
  <c r="BU25" i="2"/>
  <c r="BT25" i="2"/>
  <c r="BS25" i="2"/>
  <c r="BR25" i="2"/>
  <c r="BQ25" i="2"/>
  <c r="BP25" i="2"/>
  <c r="BO25" i="2"/>
  <c r="BN25" i="2"/>
  <c r="BM25" i="2"/>
  <c r="BL25" i="2"/>
  <c r="BK25" i="2"/>
  <c r="BK24" i="2" s="1"/>
  <c r="BJ25" i="2"/>
  <c r="BI25" i="2"/>
  <c r="BH25" i="2"/>
  <c r="BG25" i="2"/>
  <c r="BG24" i="2" s="1"/>
  <c r="BF25" i="2"/>
  <c r="BE25" i="2"/>
  <c r="BD25" i="2"/>
  <c r="BC25" i="2"/>
  <c r="BC24" i="2" s="1"/>
  <c r="BB25" i="2"/>
  <c r="BB24" i="2" s="1"/>
  <c r="BA25" i="2"/>
  <c r="AZ25" i="2"/>
  <c r="AY25" i="2"/>
  <c r="AY24" i="2" s="1"/>
  <c r="AX25" i="2"/>
  <c r="AW25" i="2"/>
  <c r="DN24" i="2"/>
  <c r="DM24" i="2"/>
  <c r="DE24" i="2"/>
  <c r="DA24" i="2"/>
  <c r="CZ24" i="2"/>
  <c r="CV24" i="2"/>
  <c r="CR24" i="2"/>
  <c r="CN24" i="2"/>
  <c r="CC24" i="2"/>
  <c r="BY24" i="2"/>
  <c r="BU24" i="2"/>
  <c r="BT24" i="2"/>
  <c r="BQ24" i="2"/>
  <c r="BP24" i="2"/>
  <c r="BH24" i="2"/>
  <c r="AW24" i="2"/>
  <c r="EC23" i="2"/>
  <c r="DT23" i="2" s="1"/>
  <c r="DS23" i="2"/>
  <c r="DP23" i="2"/>
  <c r="DI23" i="2"/>
  <c r="DG23" i="2"/>
  <c r="DC23" i="2"/>
  <c r="CV23" i="2"/>
  <c r="CS23" i="2"/>
  <c r="CQ23" i="2"/>
  <c r="CJ23" i="2"/>
  <c r="CF23" i="2"/>
  <c r="CC23" i="2"/>
  <c r="BW23" i="2"/>
  <c r="BT23" i="2"/>
  <c r="BP23" i="2"/>
  <c r="BK23" i="2"/>
  <c r="BG23" i="2"/>
  <c r="BD23" i="2"/>
  <c r="AW23" i="2"/>
  <c r="EC22" i="2"/>
  <c r="DS22" i="2"/>
  <c r="DR22" i="2"/>
  <c r="DP22" i="2"/>
  <c r="DO22" i="2"/>
  <c r="DN22" i="2"/>
  <c r="DK22" i="2"/>
  <c r="DJ22" i="2"/>
  <c r="DH22" i="2"/>
  <c r="DG22" i="2"/>
  <c r="DF22" i="2"/>
  <c r="DC22" i="2"/>
  <c r="DB22" i="2"/>
  <c r="CZ22" i="2"/>
  <c r="CY22" i="2"/>
  <c r="CX22" i="2"/>
  <c r="CU22" i="2"/>
  <c r="CT22" i="2"/>
  <c r="CR22" i="2"/>
  <c r="CQ22" i="2"/>
  <c r="CP22" i="2"/>
  <c r="CM22" i="2"/>
  <c r="CL22" i="2"/>
  <c r="CJ22" i="2"/>
  <c r="CI22" i="2"/>
  <c r="CH22" i="2"/>
  <c r="CE22" i="2"/>
  <c r="CD22" i="2"/>
  <c r="CB22" i="2"/>
  <c r="CA22" i="2"/>
  <c r="BZ22" i="2"/>
  <c r="BW22" i="2"/>
  <c r="BV22" i="2"/>
  <c r="BT22" i="2"/>
  <c r="BS22" i="2"/>
  <c r="BR22" i="2"/>
  <c r="BO22" i="2"/>
  <c r="BN22" i="2"/>
  <c r="BL22" i="2"/>
  <c r="BK22" i="2"/>
  <c r="BJ22" i="2"/>
  <c r="DV22" i="2" s="1"/>
  <c r="BG22" i="2"/>
  <c r="BF22" i="2"/>
  <c r="BD22" i="2"/>
  <c r="BC22" i="2"/>
  <c r="BB22" i="2"/>
  <c r="AY22" i="2"/>
  <c r="AX22" i="2"/>
  <c r="EC21" i="2"/>
  <c r="DI21" i="2" s="1"/>
  <c r="DU21" i="2"/>
  <c r="DJ21" i="2"/>
  <c r="DG21" i="2"/>
  <c r="DG20" i="2" s="1"/>
  <c r="CX21" i="2"/>
  <c r="CT21" i="2"/>
  <c r="CK21" i="2"/>
  <c r="CH21" i="2"/>
  <c r="BY21" i="2"/>
  <c r="BU21" i="2"/>
  <c r="BK21" i="2"/>
  <c r="BK20" i="2" s="1"/>
  <c r="BI21" i="2"/>
  <c r="BA21" i="2"/>
  <c r="AX21" i="2"/>
  <c r="EC19" i="2"/>
  <c r="DK19" i="2" s="1"/>
  <c r="DT19" i="2"/>
  <c r="DR19" i="2"/>
  <c r="DL19" i="2"/>
  <c r="DJ19" i="2"/>
  <c r="DG19" i="2"/>
  <c r="DG16" i="2" s="1"/>
  <c r="DB19" i="2"/>
  <c r="CY19" i="2"/>
  <c r="CV19" i="2"/>
  <c r="CQ19" i="2"/>
  <c r="CN19" i="2"/>
  <c r="CL19" i="2"/>
  <c r="CF19" i="2"/>
  <c r="CD19" i="2"/>
  <c r="CA19" i="2"/>
  <c r="CA16" i="2" s="1"/>
  <c r="BV19" i="2"/>
  <c r="BS19" i="2"/>
  <c r="BP19" i="2"/>
  <c r="BK19" i="2"/>
  <c r="BH19" i="2"/>
  <c r="BF19" i="2"/>
  <c r="AZ19" i="2"/>
  <c r="AX19" i="2"/>
  <c r="EC18" i="2"/>
  <c r="DT18" i="2" s="1"/>
  <c r="DU18" i="2"/>
  <c r="DS18" i="2"/>
  <c r="DR18" i="2"/>
  <c r="DQ18" i="2"/>
  <c r="DP18" i="2"/>
  <c r="DO18" i="2"/>
  <c r="DN18" i="2"/>
  <c r="DM18" i="2"/>
  <c r="DK18" i="2"/>
  <c r="DJ18" i="2"/>
  <c r="DI18" i="2"/>
  <c r="DH18" i="2"/>
  <c r="DG18" i="2"/>
  <c r="DF18" i="2"/>
  <c r="DE18" i="2"/>
  <c r="DC18" i="2"/>
  <c r="DB18" i="2"/>
  <c r="DA18" i="2"/>
  <c r="CZ18" i="2"/>
  <c r="CY18" i="2"/>
  <c r="CX18" i="2"/>
  <c r="CW18" i="2"/>
  <c r="CU18" i="2"/>
  <c r="CT18" i="2"/>
  <c r="CS18" i="2"/>
  <c r="CR18" i="2"/>
  <c r="CQ18" i="2"/>
  <c r="CQ16" i="2" s="1"/>
  <c r="CP18" i="2"/>
  <c r="CO18" i="2"/>
  <c r="CM18" i="2"/>
  <c r="CL18" i="2"/>
  <c r="CL16" i="2" s="1"/>
  <c r="CK18" i="2"/>
  <c r="CJ18" i="2"/>
  <c r="CI18" i="2"/>
  <c r="CH18" i="2"/>
  <c r="CG18" i="2"/>
  <c r="CE18" i="2"/>
  <c r="CD18" i="2"/>
  <c r="CC18" i="2"/>
  <c r="CB18" i="2"/>
  <c r="CA18" i="2"/>
  <c r="BZ18" i="2"/>
  <c r="BY18" i="2"/>
  <c r="BW18" i="2"/>
  <c r="BV18" i="2"/>
  <c r="BV16" i="2" s="1"/>
  <c r="BU18" i="2"/>
  <c r="BT18" i="2"/>
  <c r="BS18" i="2"/>
  <c r="BR18" i="2"/>
  <c r="BQ18" i="2"/>
  <c r="BO18" i="2"/>
  <c r="BN18" i="2"/>
  <c r="BM18" i="2"/>
  <c r="BL18" i="2"/>
  <c r="BK18" i="2"/>
  <c r="BK16" i="2" s="1"/>
  <c r="BJ18" i="2"/>
  <c r="DV18" i="2" s="1"/>
  <c r="BI18" i="2"/>
  <c r="BG18" i="2"/>
  <c r="BF18" i="2"/>
  <c r="BE18" i="2"/>
  <c r="BD18" i="2"/>
  <c r="BC18" i="2"/>
  <c r="BB18" i="2"/>
  <c r="BA18" i="2"/>
  <c r="AY18" i="2"/>
  <c r="AX18" i="2"/>
  <c r="AW18" i="2"/>
  <c r="EC17" i="2"/>
  <c r="DU17" i="2"/>
  <c r="DT17" i="2"/>
  <c r="DT16" i="2" s="1"/>
  <c r="DR17" i="2"/>
  <c r="DQ17" i="2"/>
  <c r="DP17" i="2"/>
  <c r="DO17" i="2"/>
  <c r="DN17" i="2"/>
  <c r="DM17" i="2"/>
  <c r="DL17" i="2"/>
  <c r="DJ17" i="2"/>
  <c r="DJ16" i="2" s="1"/>
  <c r="DI17" i="2"/>
  <c r="DH17" i="2"/>
  <c r="DG17" i="2"/>
  <c r="DF17" i="2"/>
  <c r="DE17" i="2"/>
  <c r="DD17" i="2"/>
  <c r="DB17" i="2"/>
  <c r="DA17" i="2"/>
  <c r="CZ17" i="2"/>
  <c r="CY17" i="2"/>
  <c r="CX17" i="2"/>
  <c r="CW17" i="2"/>
  <c r="CV17" i="2"/>
  <c r="CT17" i="2"/>
  <c r="CS17" i="2"/>
  <c r="CR17" i="2"/>
  <c r="CQ17" i="2"/>
  <c r="CP17" i="2"/>
  <c r="CO17" i="2"/>
  <c r="CN17" i="2"/>
  <c r="CL17" i="2"/>
  <c r="CK17" i="2"/>
  <c r="CJ17" i="2"/>
  <c r="CI17" i="2"/>
  <c r="CH17" i="2"/>
  <c r="CG17" i="2"/>
  <c r="CF17" i="2"/>
  <c r="CD17" i="2"/>
  <c r="CD16" i="2" s="1"/>
  <c r="CC17" i="2"/>
  <c r="CB17" i="2"/>
  <c r="CA17" i="2"/>
  <c r="BZ17" i="2"/>
  <c r="BY17" i="2"/>
  <c r="BX17" i="2"/>
  <c r="BV17" i="2"/>
  <c r="BU17" i="2"/>
  <c r="BT17" i="2"/>
  <c r="BS17" i="2"/>
  <c r="BS16" i="2" s="1"/>
  <c r="BR17" i="2"/>
  <c r="BQ17" i="2"/>
  <c r="BP17" i="2"/>
  <c r="BN17" i="2"/>
  <c r="BM17" i="2"/>
  <c r="BL17" i="2"/>
  <c r="BK17" i="2"/>
  <c r="BJ17" i="2"/>
  <c r="BI17" i="2"/>
  <c r="BH17" i="2"/>
  <c r="BF17" i="2"/>
  <c r="BE17" i="2"/>
  <c r="BD17" i="2"/>
  <c r="BC17" i="2"/>
  <c r="BB17" i="2"/>
  <c r="BA17" i="2"/>
  <c r="AZ17" i="2"/>
  <c r="AX17" i="2"/>
  <c r="AX16" i="2" s="1"/>
  <c r="AW17" i="2"/>
  <c r="DR16" i="2"/>
  <c r="DB16" i="2"/>
  <c r="CY16" i="2"/>
  <c r="BF16" i="2"/>
  <c r="EC15" i="2"/>
  <c r="DU15" i="2"/>
  <c r="DQ15" i="2"/>
  <c r="DN15" i="2"/>
  <c r="DL15" i="2"/>
  <c r="DG15" i="2"/>
  <c r="DE15" i="2"/>
  <c r="DC15" i="2"/>
  <c r="CX15" i="2"/>
  <c r="CV15" i="2"/>
  <c r="CT15" i="2"/>
  <c r="CO15" i="2"/>
  <c r="CM15" i="2"/>
  <c r="CK15" i="2"/>
  <c r="CF15" i="2"/>
  <c r="CD15" i="2"/>
  <c r="CA15" i="2"/>
  <c r="BW15" i="2"/>
  <c r="BU15" i="2"/>
  <c r="BR15" i="2"/>
  <c r="BN15" i="2"/>
  <c r="BK15" i="2"/>
  <c r="BI15" i="2"/>
  <c r="BE15" i="2"/>
  <c r="BB15" i="2"/>
  <c r="AZ15" i="2"/>
  <c r="EC14" i="2"/>
  <c r="DU14" i="2"/>
  <c r="DT14" i="2"/>
  <c r="DS14" i="2"/>
  <c r="DR14" i="2"/>
  <c r="DQ14" i="2"/>
  <c r="DP14" i="2"/>
  <c r="DO14" i="2"/>
  <c r="DN14" i="2"/>
  <c r="DM14" i="2"/>
  <c r="DL14" i="2"/>
  <c r="DK14" i="2"/>
  <c r="DJ14" i="2"/>
  <c r="DI14" i="2"/>
  <c r="DH14" i="2"/>
  <c r="DG14" i="2"/>
  <c r="DF14" i="2"/>
  <c r="DE14" i="2"/>
  <c r="DD14" i="2"/>
  <c r="DC14" i="2"/>
  <c r="DB14" i="2"/>
  <c r="DA14" i="2"/>
  <c r="CZ14" i="2"/>
  <c r="CY14" i="2"/>
  <c r="CX14" i="2"/>
  <c r="CW14" i="2"/>
  <c r="CV14" i="2"/>
  <c r="CU14" i="2"/>
  <c r="CT14" i="2"/>
  <c r="CS14" i="2"/>
  <c r="CR14" i="2"/>
  <c r="CQ14" i="2"/>
  <c r="CP14" i="2"/>
  <c r="CO14" i="2"/>
  <c r="CN14" i="2"/>
  <c r="CM14" i="2"/>
  <c r="CL14" i="2"/>
  <c r="CK14" i="2"/>
  <c r="CJ14" i="2"/>
  <c r="CI14" i="2"/>
  <c r="CH14" i="2"/>
  <c r="CG14" i="2"/>
  <c r="CF14" i="2"/>
  <c r="CE14" i="2"/>
  <c r="CD14" i="2"/>
  <c r="CC14" i="2"/>
  <c r="CB14" i="2"/>
  <c r="CA14" i="2"/>
  <c r="BZ14" i="2"/>
  <c r="BY14" i="2"/>
  <c r="BX14" i="2"/>
  <c r="BW14" i="2"/>
  <c r="BV14" i="2"/>
  <c r="BU14" i="2"/>
  <c r="BT14" i="2"/>
  <c r="BS14" i="2"/>
  <c r="BR14" i="2"/>
  <c r="BQ14" i="2"/>
  <c r="BP14" i="2"/>
  <c r="BO14" i="2"/>
  <c r="BN14" i="2"/>
  <c r="BM14" i="2"/>
  <c r="BL14" i="2"/>
  <c r="BK14" i="2"/>
  <c r="BJ14" i="2"/>
  <c r="DV14" i="2" s="1"/>
  <c r="BI14" i="2"/>
  <c r="BH14" i="2"/>
  <c r="BG14" i="2"/>
  <c r="BF14" i="2"/>
  <c r="BE14" i="2"/>
  <c r="BD14" i="2"/>
  <c r="BC14" i="2"/>
  <c r="BB14" i="2"/>
  <c r="BA14" i="2"/>
  <c r="AZ14" i="2"/>
  <c r="AY14" i="2"/>
  <c r="AX14" i="2"/>
  <c r="AW14" i="2"/>
  <c r="EC13" i="2"/>
  <c r="DS13" i="2"/>
  <c r="DR13" i="2"/>
  <c r="DP13" i="2"/>
  <c r="DN13" i="2"/>
  <c r="DL13" i="2"/>
  <c r="DK13" i="2"/>
  <c r="DH13" i="2"/>
  <c r="DG13" i="2"/>
  <c r="DF13" i="2"/>
  <c r="DC13" i="2"/>
  <c r="DB13" i="2"/>
  <c r="CZ13" i="2"/>
  <c r="CX13" i="2"/>
  <c r="CV13" i="2"/>
  <c r="CU13" i="2"/>
  <c r="CR13" i="2"/>
  <c r="CQ13" i="2"/>
  <c r="CP13" i="2"/>
  <c r="CM13" i="2"/>
  <c r="CL13" i="2"/>
  <c r="CJ13" i="2"/>
  <c r="CH13" i="2"/>
  <c r="CF13" i="2"/>
  <c r="CE13" i="2"/>
  <c r="CB13" i="2"/>
  <c r="CA13" i="2"/>
  <c r="BZ13" i="2"/>
  <c r="BW13" i="2"/>
  <c r="BV13" i="2"/>
  <c r="BT13" i="2"/>
  <c r="BR13" i="2"/>
  <c r="BP13" i="2"/>
  <c r="BO13" i="2"/>
  <c r="BL13" i="2"/>
  <c r="BK13" i="2"/>
  <c r="BJ13" i="2"/>
  <c r="DV13" i="2" s="1"/>
  <c r="BG13" i="2"/>
  <c r="BF13" i="2"/>
  <c r="BB13" i="2"/>
  <c r="AZ13" i="2"/>
  <c r="AY13" i="2"/>
  <c r="EC12" i="2"/>
  <c r="DQ12" i="2" s="1"/>
  <c r="DM12" i="2"/>
  <c r="DJ12" i="2"/>
  <c r="DB12" i="2"/>
  <c r="CY12" i="2"/>
  <c r="CQ12" i="2"/>
  <c r="CO12" i="2"/>
  <c r="CG12" i="2"/>
  <c r="CD12" i="2"/>
  <c r="BV12" i="2"/>
  <c r="BS12" i="2"/>
  <c r="BK12" i="2"/>
  <c r="BK11" i="2" s="1"/>
  <c r="BK10" i="2" s="1"/>
  <c r="BI12" i="2"/>
  <c r="BA12" i="2"/>
  <c r="AX12" i="2"/>
  <c r="DS7" i="2"/>
  <c r="DR7" i="2"/>
  <c r="DQ7" i="2"/>
  <c r="DP7" i="2"/>
  <c r="DO7" i="2"/>
  <c r="DN7" i="2"/>
  <c r="DM7" i="2"/>
  <c r="DL7" i="2"/>
  <c r="DK7" i="2"/>
  <c r="DJ7" i="2"/>
  <c r="DI7" i="2"/>
  <c r="DH7" i="2"/>
  <c r="DG7" i="2"/>
  <c r="DF7" i="2"/>
  <c r="DE7" i="2"/>
  <c r="DD7" i="2"/>
  <c r="DB7" i="2"/>
  <c r="DA7" i="2"/>
  <c r="CZ7" i="2"/>
  <c r="CY7" i="2"/>
  <c r="CX7" i="2"/>
  <c r="CW7" i="2"/>
  <c r="CV7" i="2"/>
  <c r="CU7" i="2"/>
  <c r="CT7" i="2"/>
  <c r="CS7" i="2"/>
  <c r="CR7" i="2"/>
  <c r="CQ7" i="2"/>
  <c r="CP7" i="2"/>
  <c r="CO7" i="2"/>
  <c r="CN7" i="2"/>
  <c r="CM7" i="2"/>
  <c r="CK7" i="2"/>
  <c r="CJ7" i="2"/>
  <c r="CI7" i="2"/>
  <c r="CH7" i="2"/>
  <c r="CG7" i="2"/>
  <c r="CF7" i="2"/>
  <c r="CE7" i="2"/>
  <c r="CD7" i="2"/>
  <c r="CC7" i="2"/>
  <c r="CB7" i="2"/>
  <c r="CA7" i="2"/>
  <c r="BZ7" i="2"/>
  <c r="BY7" i="2"/>
  <c r="BX7" i="2"/>
  <c r="BW7" i="2"/>
  <c r="BV7" i="2"/>
  <c r="BT7" i="2"/>
  <c r="BS7" i="2"/>
  <c r="BR7" i="2"/>
  <c r="BQ7" i="2"/>
  <c r="BP7" i="2"/>
  <c r="BO7" i="2"/>
  <c r="BN7" i="2"/>
  <c r="BM7" i="2"/>
  <c r="BL7" i="2"/>
  <c r="BK7" i="2"/>
  <c r="BJ7" i="2"/>
  <c r="BI7" i="2"/>
  <c r="BH7" i="2"/>
  <c r="BG7" i="2"/>
  <c r="BF7" i="2"/>
  <c r="BE7" i="2"/>
  <c r="BD7" i="2"/>
  <c r="BC7" i="2"/>
  <c r="BB7" i="2"/>
  <c r="BA7" i="2"/>
  <c r="AZ7" i="2"/>
  <c r="AY7" i="2"/>
  <c r="AX7" i="2"/>
  <c r="DT6" i="2"/>
  <c r="DC6" i="2"/>
  <c r="CL6" i="2"/>
  <c r="BU6" i="2"/>
  <c r="D5" i="2"/>
  <c r="D4" i="2"/>
  <c r="G11" i="1"/>
  <c r="F11" i="1"/>
  <c r="E5" i="1"/>
  <c r="F4" i="1"/>
  <c r="BE12" i="2" l="1"/>
  <c r="BE11" i="2" s="1"/>
  <c r="BO12" i="2"/>
  <c r="BZ12" i="2"/>
  <c r="CK12" i="2"/>
  <c r="CU12" i="2"/>
  <c r="DF12" i="2"/>
  <c r="DQ13" i="2"/>
  <c r="DQ11" i="2" s="1"/>
  <c r="DI13" i="2"/>
  <c r="DA13" i="2"/>
  <c r="CS13" i="2"/>
  <c r="CK13" i="2"/>
  <c r="CC13" i="2"/>
  <c r="BU13" i="2"/>
  <c r="BM13" i="2"/>
  <c r="BE13" i="2"/>
  <c r="AW13" i="2"/>
  <c r="DM13" i="2"/>
  <c r="DE13" i="2"/>
  <c r="CW13" i="2"/>
  <c r="CO13" i="2"/>
  <c r="CO11" i="2" s="1"/>
  <c r="CG13" i="2"/>
  <c r="BY13" i="2"/>
  <c r="BQ13" i="2"/>
  <c r="BI13" i="2"/>
  <c r="BI11" i="2" s="1"/>
  <c r="BA13" i="2"/>
  <c r="BA11" i="2" s="1"/>
  <c r="DP15" i="2"/>
  <c r="DH15" i="2"/>
  <c r="CZ15" i="2"/>
  <c r="CR15" i="2"/>
  <c r="CJ15" i="2"/>
  <c r="CB15" i="2"/>
  <c r="BT15" i="2"/>
  <c r="BL15" i="2"/>
  <c r="BD15" i="2"/>
  <c r="DT15" i="2"/>
  <c r="DK15" i="2"/>
  <c r="DB15" i="2"/>
  <c r="CS15" i="2"/>
  <c r="CI15" i="2"/>
  <c r="BZ15" i="2"/>
  <c r="BQ15" i="2"/>
  <c r="BH15" i="2"/>
  <c r="AY15" i="2"/>
  <c r="DS15" i="2"/>
  <c r="DJ15" i="2"/>
  <c r="DA15" i="2"/>
  <c r="CQ15" i="2"/>
  <c r="CQ11" i="2" s="1"/>
  <c r="CQ10" i="2" s="1"/>
  <c r="CH15" i="2"/>
  <c r="BY15" i="2"/>
  <c r="BP15" i="2"/>
  <c r="BG15" i="2"/>
  <c r="AX15" i="2"/>
  <c r="DR15" i="2"/>
  <c r="DI15" i="2"/>
  <c r="CY15" i="2"/>
  <c r="CP15" i="2"/>
  <c r="CG15" i="2"/>
  <c r="BX15" i="2"/>
  <c r="BO15" i="2"/>
  <c r="BF15" i="2"/>
  <c r="AW15" i="2"/>
  <c r="DO15" i="2"/>
  <c r="DF15" i="2"/>
  <c r="CW15" i="2"/>
  <c r="CN15" i="2"/>
  <c r="CE15" i="2"/>
  <c r="BV15" i="2"/>
  <c r="BM15" i="2"/>
  <c r="BC15" i="2"/>
  <c r="DM15" i="2"/>
  <c r="DD15" i="2"/>
  <c r="CU15" i="2"/>
  <c r="CL15" i="2"/>
  <c r="CC15" i="2"/>
  <c r="BS15" i="2"/>
  <c r="BJ15" i="2"/>
  <c r="DV15" i="2" s="1"/>
  <c r="BA15" i="2"/>
  <c r="DP12" i="2"/>
  <c r="DP11" i="2" s="1"/>
  <c r="DH12" i="2"/>
  <c r="DH11" i="2" s="1"/>
  <c r="CZ12" i="2"/>
  <c r="CZ11" i="2" s="1"/>
  <c r="CR12" i="2"/>
  <c r="CR11" i="2" s="1"/>
  <c r="CJ12" i="2"/>
  <c r="CJ11" i="2" s="1"/>
  <c r="CB12" i="2"/>
  <c r="CB11" i="2" s="1"/>
  <c r="BT12" i="2"/>
  <c r="BT11" i="2" s="1"/>
  <c r="BL12" i="2"/>
  <c r="BL11" i="2" s="1"/>
  <c r="DL12" i="2"/>
  <c r="DL11" i="2" s="1"/>
  <c r="DD12" i="2"/>
  <c r="CV12" i="2"/>
  <c r="CV11" i="2" s="1"/>
  <c r="CN12" i="2"/>
  <c r="CF12" i="2"/>
  <c r="CF11" i="2" s="1"/>
  <c r="BX12" i="2"/>
  <c r="BP12" i="2"/>
  <c r="BP11" i="2" s="1"/>
  <c r="BH12" i="2"/>
  <c r="AZ12" i="2"/>
  <c r="AZ11" i="2" s="1"/>
  <c r="BC12" i="2"/>
  <c r="BN12" i="2"/>
  <c r="BY12" i="2"/>
  <c r="BY11" i="2" s="1"/>
  <c r="CI12" i="2"/>
  <c r="CT12" i="2"/>
  <c r="DE12" i="2"/>
  <c r="DE11" i="2" s="1"/>
  <c r="DO12" i="2"/>
  <c r="BF12" i="2"/>
  <c r="BF11" i="2" s="1"/>
  <c r="BQ12" i="2"/>
  <c r="BQ11" i="2" s="1"/>
  <c r="CA12" i="2"/>
  <c r="CA11" i="2" s="1"/>
  <c r="CL12" i="2"/>
  <c r="CL11" i="2" s="1"/>
  <c r="CW12" i="2"/>
  <c r="CW11" i="2" s="1"/>
  <c r="DG12" i="2"/>
  <c r="DG11" i="2" s="1"/>
  <c r="DR12" i="2"/>
  <c r="DR11" i="2" s="1"/>
  <c r="AW12" i="2"/>
  <c r="AW11" i="2" s="1"/>
  <c r="BG12" i="2"/>
  <c r="BG11" i="2" s="1"/>
  <c r="BR12" i="2"/>
  <c r="BR11" i="2" s="1"/>
  <c r="CC12" i="2"/>
  <c r="CC11" i="2" s="1"/>
  <c r="CM12" i="2"/>
  <c r="CM11" i="2" s="1"/>
  <c r="CX12" i="2"/>
  <c r="CX11" i="2" s="1"/>
  <c r="DI12" i="2"/>
  <c r="DI11" i="2" s="1"/>
  <c r="DS12" i="2"/>
  <c r="DS11" i="2" s="1"/>
  <c r="BC13" i="2"/>
  <c r="BN13" i="2"/>
  <c r="BX13" i="2"/>
  <c r="CI13" i="2"/>
  <c r="CT13" i="2"/>
  <c r="DD13" i="2"/>
  <c r="DO13" i="2"/>
  <c r="AY12" i="2"/>
  <c r="AY11" i="2" s="1"/>
  <c r="BJ12" i="2"/>
  <c r="BU12" i="2"/>
  <c r="BU11" i="2" s="1"/>
  <c r="CE12" i="2"/>
  <c r="CE11" i="2" s="1"/>
  <c r="CP12" i="2"/>
  <c r="CP11" i="2" s="1"/>
  <c r="DA12" i="2"/>
  <c r="DA11" i="2" s="1"/>
  <c r="DK12" i="2"/>
  <c r="DK11" i="2" s="1"/>
  <c r="DB11" i="2"/>
  <c r="BV11" i="2"/>
  <c r="DV17" i="2"/>
  <c r="BB12" i="2"/>
  <c r="BB11" i="2" s="1"/>
  <c r="BM12" i="2"/>
  <c r="BM11" i="2" s="1"/>
  <c r="BW12" i="2"/>
  <c r="BW11" i="2" s="1"/>
  <c r="CH12" i="2"/>
  <c r="CH11" i="2" s="1"/>
  <c r="CS12" i="2"/>
  <c r="CS11" i="2" s="1"/>
  <c r="DC12" i="2"/>
  <c r="DC11" i="2" s="1"/>
  <c r="DN12" i="2"/>
  <c r="DN11" i="2" s="1"/>
  <c r="AX13" i="2"/>
  <c r="AX11" i="2" s="1"/>
  <c r="BH13" i="2"/>
  <c r="BS13" i="2"/>
  <c r="BS11" i="2" s="1"/>
  <c r="CD13" i="2"/>
  <c r="CD11" i="2" s="1"/>
  <c r="CD10" i="2" s="1"/>
  <c r="CN13" i="2"/>
  <c r="CY13" i="2"/>
  <c r="CY11" i="2" s="1"/>
  <c r="DJ13" i="2"/>
  <c r="DJ11" i="2" s="1"/>
  <c r="AW19" i="2"/>
  <c r="BG19" i="2"/>
  <c r="BR19" i="2"/>
  <c r="BR16" i="2" s="1"/>
  <c r="CC19" i="2"/>
  <c r="CC16" i="2" s="1"/>
  <c r="CM19" i="2"/>
  <c r="CX19" i="2"/>
  <c r="CX16" i="2" s="1"/>
  <c r="DI19" i="2"/>
  <c r="DS19" i="2"/>
  <c r="AZ21" i="2"/>
  <c r="BJ21" i="2"/>
  <c r="BV21" i="2"/>
  <c r="CI21" i="2"/>
  <c r="CW21" i="2"/>
  <c r="BE23" i="2"/>
  <c r="BS23" i="2"/>
  <c r="CE23" i="2"/>
  <c r="CR23" i="2"/>
  <c r="DD23" i="2"/>
  <c r="DQ23" i="2"/>
  <c r="CE24" i="2"/>
  <c r="CQ32" i="2"/>
  <c r="BN38" i="2"/>
  <c r="CL38" i="2"/>
  <c r="DT21" i="2"/>
  <c r="DL21" i="2"/>
  <c r="DD21" i="2"/>
  <c r="CV21" i="2"/>
  <c r="CN21" i="2"/>
  <c r="CF21" i="2"/>
  <c r="BX21" i="2"/>
  <c r="BP21" i="2"/>
  <c r="DS21" i="2"/>
  <c r="DS20" i="2" s="1"/>
  <c r="DK21" i="2"/>
  <c r="DC21" i="2"/>
  <c r="DC20" i="2" s="1"/>
  <c r="CU21" i="2"/>
  <c r="CM21" i="2"/>
  <c r="CE21" i="2"/>
  <c r="CE20" i="2" s="1"/>
  <c r="BW21" i="2"/>
  <c r="BW20" i="2" s="1"/>
  <c r="BO21" i="2"/>
  <c r="BG21" i="2"/>
  <c r="BG20" i="2" s="1"/>
  <c r="AY21" i="2"/>
  <c r="DP21" i="2"/>
  <c r="DP20" i="2" s="1"/>
  <c r="DH21" i="2"/>
  <c r="CZ21" i="2"/>
  <c r="CR21" i="2"/>
  <c r="CR20" i="2" s="1"/>
  <c r="CJ21" i="2"/>
  <c r="CJ20" i="2" s="1"/>
  <c r="CB21" i="2"/>
  <c r="BT21" i="2"/>
  <c r="BT20" i="2" s="1"/>
  <c r="BL21" i="2"/>
  <c r="BD21" i="2"/>
  <c r="BD20" i="2" s="1"/>
  <c r="DB32" i="2"/>
  <c r="DS17" i="2"/>
  <c r="DS16" i="2" s="1"/>
  <c r="DK17" i="2"/>
  <c r="DK16" i="2" s="1"/>
  <c r="DC17" i="2"/>
  <c r="CU17" i="2"/>
  <c r="CM17" i="2"/>
  <c r="CM16" i="2" s="1"/>
  <c r="CE17" i="2"/>
  <c r="BW17" i="2"/>
  <c r="BO17" i="2"/>
  <c r="BG17" i="2"/>
  <c r="BG16" i="2" s="1"/>
  <c r="AY17" i="2"/>
  <c r="AY19" i="2"/>
  <c r="BJ19" i="2"/>
  <c r="DV19" i="2" s="1"/>
  <c r="BU19" i="2"/>
  <c r="BU16" i="2" s="1"/>
  <c r="CE19" i="2"/>
  <c r="CP19" i="2"/>
  <c r="CP16" i="2" s="1"/>
  <c r="DA19" i="2"/>
  <c r="DA16" i="2" s="1"/>
  <c r="BB21" i="2"/>
  <c r="BM21" i="2"/>
  <c r="BZ21" i="2"/>
  <c r="CL21" i="2"/>
  <c r="CY21" i="2"/>
  <c r="DM21" i="2"/>
  <c r="DU22" i="2"/>
  <c r="DU20" i="2" s="1"/>
  <c r="DM22" i="2"/>
  <c r="DE22" i="2"/>
  <c r="CW22" i="2"/>
  <c r="CO22" i="2"/>
  <c r="CG22" i="2"/>
  <c r="BY22" i="2"/>
  <c r="BQ22" i="2"/>
  <c r="BI22" i="2"/>
  <c r="BI20" i="2" s="1"/>
  <c r="BA22" i="2"/>
  <c r="DT22" i="2"/>
  <c r="DL22" i="2"/>
  <c r="DD22" i="2"/>
  <c r="CV22" i="2"/>
  <c r="CN22" i="2"/>
  <c r="CF22" i="2"/>
  <c r="BX22" i="2"/>
  <c r="BP22" i="2"/>
  <c r="BH22" i="2"/>
  <c r="AZ22" i="2"/>
  <c r="DQ22" i="2"/>
  <c r="DI22" i="2"/>
  <c r="DI20" i="2" s="1"/>
  <c r="DA22" i="2"/>
  <c r="CS22" i="2"/>
  <c r="CK22" i="2"/>
  <c r="CK20" i="2" s="1"/>
  <c r="CC22" i="2"/>
  <c r="BU22" i="2"/>
  <c r="BU20" i="2" s="1"/>
  <c r="BM22" i="2"/>
  <c r="BE22" i="2"/>
  <c r="AW22" i="2"/>
  <c r="BH23" i="2"/>
  <c r="BU23" i="2"/>
  <c r="CI23" i="2"/>
  <c r="CU23" i="2"/>
  <c r="DH23" i="2"/>
  <c r="CG29" i="2"/>
  <c r="DP19" i="2"/>
  <c r="DP16" i="2" s="1"/>
  <c r="DH19" i="2"/>
  <c r="DH16" i="2" s="1"/>
  <c r="CZ19" i="2"/>
  <c r="CZ16" i="2" s="1"/>
  <c r="CR19" i="2"/>
  <c r="CR16" i="2" s="1"/>
  <c r="CJ19" i="2"/>
  <c r="CJ16" i="2" s="1"/>
  <c r="CB19" i="2"/>
  <c r="CB16" i="2" s="1"/>
  <c r="BT19" i="2"/>
  <c r="BT16" i="2" s="1"/>
  <c r="BL19" i="2"/>
  <c r="BL16" i="2" s="1"/>
  <c r="BD19" i="2"/>
  <c r="BD16" i="2" s="1"/>
  <c r="DU19" i="2"/>
  <c r="DU16" i="2" s="1"/>
  <c r="DM19" i="2"/>
  <c r="DM16" i="2" s="1"/>
  <c r="DE19" i="2"/>
  <c r="DE16" i="2" s="1"/>
  <c r="CW19" i="2"/>
  <c r="CW16" i="2" s="1"/>
  <c r="CO19" i="2"/>
  <c r="CO16" i="2" s="1"/>
  <c r="CG19" i="2"/>
  <c r="CG16" i="2" s="1"/>
  <c r="BY19" i="2"/>
  <c r="BY16" i="2" s="1"/>
  <c r="BQ19" i="2"/>
  <c r="BQ16" i="2" s="1"/>
  <c r="BI19" i="2"/>
  <c r="BI16" i="2" s="1"/>
  <c r="BA19" i="2"/>
  <c r="BA16" i="2" s="1"/>
  <c r="BC21" i="2"/>
  <c r="BN21" i="2"/>
  <c r="CA21" i="2"/>
  <c r="CO21" i="2"/>
  <c r="DA21" i="2"/>
  <c r="DN21" i="2"/>
  <c r="DN23" i="2"/>
  <c r="DF23" i="2"/>
  <c r="CX23" i="2"/>
  <c r="CX20" i="2" s="1"/>
  <c r="CP23" i="2"/>
  <c r="CH23" i="2"/>
  <c r="CH20" i="2" s="1"/>
  <c r="BZ23" i="2"/>
  <c r="BR23" i="2"/>
  <c r="BJ23" i="2"/>
  <c r="DV23" i="2" s="1"/>
  <c r="BB23" i="2"/>
  <c r="DU23" i="2"/>
  <c r="DM23" i="2"/>
  <c r="DE23" i="2"/>
  <c r="CW23" i="2"/>
  <c r="CO23" i="2"/>
  <c r="CG23" i="2"/>
  <c r="BY23" i="2"/>
  <c r="BQ23" i="2"/>
  <c r="BI23" i="2"/>
  <c r="BA23" i="2"/>
  <c r="DR23" i="2"/>
  <c r="DJ23" i="2"/>
  <c r="DJ20" i="2" s="1"/>
  <c r="DB23" i="2"/>
  <c r="CT23" i="2"/>
  <c r="CT20" i="2" s="1"/>
  <c r="CL23" i="2"/>
  <c r="CD23" i="2"/>
  <c r="BV23" i="2"/>
  <c r="BN23" i="2"/>
  <c r="BF23" i="2"/>
  <c r="AX23" i="2"/>
  <c r="AX20" i="2" s="1"/>
  <c r="DV25" i="2"/>
  <c r="DO24" i="2"/>
  <c r="DM29" i="2"/>
  <c r="DP32" i="2"/>
  <c r="DH32" i="2"/>
  <c r="CZ32" i="2"/>
  <c r="CR32" i="2"/>
  <c r="CJ32" i="2"/>
  <c r="CB32" i="2"/>
  <c r="BT32" i="2"/>
  <c r="BL32" i="2"/>
  <c r="BD32" i="2"/>
  <c r="DU32" i="2"/>
  <c r="DL32" i="2"/>
  <c r="DL29" i="2" s="1"/>
  <c r="DL28" i="2" s="1"/>
  <c r="DC32" i="2"/>
  <c r="DC29" i="2" s="1"/>
  <c r="DC28" i="2" s="1"/>
  <c r="CT32" i="2"/>
  <c r="CK32" i="2"/>
  <c r="CA32" i="2"/>
  <c r="BR32" i="2"/>
  <c r="BR29" i="2" s="1"/>
  <c r="BI32" i="2"/>
  <c r="AZ32" i="2"/>
  <c r="DK32" i="2"/>
  <c r="DA32" i="2"/>
  <c r="CP32" i="2"/>
  <c r="CF32" i="2"/>
  <c r="CF29" i="2" s="1"/>
  <c r="CF28" i="2" s="1"/>
  <c r="BV32" i="2"/>
  <c r="BK32" i="2"/>
  <c r="BK29" i="2" s="1"/>
  <c r="BK28" i="2" s="1"/>
  <c r="BA32" i="2"/>
  <c r="BA29" i="2" s="1"/>
  <c r="BA28" i="2" s="1"/>
  <c r="DT32" i="2"/>
  <c r="DJ32" i="2"/>
  <c r="CY32" i="2"/>
  <c r="CO32" i="2"/>
  <c r="CE32" i="2"/>
  <c r="BU32" i="2"/>
  <c r="BJ32" i="2"/>
  <c r="DV32" i="2" s="1"/>
  <c r="AY32" i="2"/>
  <c r="DS32" i="2"/>
  <c r="DI32" i="2"/>
  <c r="CX32" i="2"/>
  <c r="CN32" i="2"/>
  <c r="CD32" i="2"/>
  <c r="BS32" i="2"/>
  <c r="BH32" i="2"/>
  <c r="AX32" i="2"/>
  <c r="DR32" i="2"/>
  <c r="DG32" i="2"/>
  <c r="DG29" i="2" s="1"/>
  <c r="CW32" i="2"/>
  <c r="CW29" i="2" s="1"/>
  <c r="CM32" i="2"/>
  <c r="CM29" i="2" s="1"/>
  <c r="CC32" i="2"/>
  <c r="CC29" i="2" s="1"/>
  <c r="BQ32" i="2"/>
  <c r="BG32" i="2"/>
  <c r="AW32" i="2"/>
  <c r="AW29" i="2" s="1"/>
  <c r="AW28" i="2" s="1"/>
  <c r="DQ32" i="2"/>
  <c r="DF32" i="2"/>
  <c r="CV32" i="2"/>
  <c r="CL32" i="2"/>
  <c r="BZ32" i="2"/>
  <c r="BP32" i="2"/>
  <c r="BF32" i="2"/>
  <c r="DO32" i="2"/>
  <c r="DE32" i="2"/>
  <c r="CU32" i="2"/>
  <c r="CI32" i="2"/>
  <c r="BY32" i="2"/>
  <c r="BO32" i="2"/>
  <c r="BE32" i="2"/>
  <c r="DN32" i="2"/>
  <c r="DD32" i="2"/>
  <c r="CS32" i="2"/>
  <c r="CH32" i="2"/>
  <c r="BX32" i="2"/>
  <c r="BN32" i="2"/>
  <c r="BC32" i="2"/>
  <c r="BB19" i="2"/>
  <c r="BB16" i="2" s="1"/>
  <c r="BM19" i="2"/>
  <c r="BM16" i="2" s="1"/>
  <c r="BW19" i="2"/>
  <c r="CH19" i="2"/>
  <c r="CH16" i="2" s="1"/>
  <c r="CS19" i="2"/>
  <c r="CS16" i="2" s="1"/>
  <c r="DC19" i="2"/>
  <c r="DN19" i="2"/>
  <c r="DN16" i="2" s="1"/>
  <c r="BE21" i="2"/>
  <c r="BE20" i="2" s="1"/>
  <c r="BQ21" i="2"/>
  <c r="BQ20" i="2" s="1"/>
  <c r="CC21" i="2"/>
  <c r="CC20" i="2" s="1"/>
  <c r="CP21" i="2"/>
  <c r="CP20" i="2" s="1"/>
  <c r="DB21" i="2"/>
  <c r="DB20" i="2" s="1"/>
  <c r="DO21" i="2"/>
  <c r="AY23" i="2"/>
  <c r="BL23" i="2"/>
  <c r="BX23" i="2"/>
  <c r="CK23" i="2"/>
  <c r="CY23" i="2"/>
  <c r="DK23" i="2"/>
  <c r="CI24" i="2"/>
  <c r="CP29" i="2"/>
  <c r="DR29" i="2"/>
  <c r="BB32" i="2"/>
  <c r="BB29" i="2" s="1"/>
  <c r="BB28" i="2" s="1"/>
  <c r="BC19" i="2"/>
  <c r="BC16" i="2" s="1"/>
  <c r="BN19" i="2"/>
  <c r="BN16" i="2" s="1"/>
  <c r="BX19" i="2"/>
  <c r="CI19" i="2"/>
  <c r="CI16" i="2" s="1"/>
  <c r="CT19" i="2"/>
  <c r="CT16" i="2" s="1"/>
  <c r="DD19" i="2"/>
  <c r="DO19" i="2"/>
  <c r="DO16" i="2" s="1"/>
  <c r="BF21" i="2"/>
  <c r="BF20" i="2" s="1"/>
  <c r="BR21" i="2"/>
  <c r="BR20" i="2" s="1"/>
  <c r="CD21" i="2"/>
  <c r="CD20" i="2" s="1"/>
  <c r="CQ21" i="2"/>
  <c r="CQ20" i="2" s="1"/>
  <c r="DE21" i="2"/>
  <c r="DE20" i="2" s="1"/>
  <c r="DQ21" i="2"/>
  <c r="DQ20" i="2" s="1"/>
  <c r="AZ23" i="2"/>
  <c r="BM23" i="2"/>
  <c r="CA23" i="2"/>
  <c r="CM23" i="2"/>
  <c r="CZ23" i="2"/>
  <c r="DL23" i="2"/>
  <c r="DU29" i="2"/>
  <c r="BM32" i="2"/>
  <c r="BM29" i="2" s="1"/>
  <c r="AW16" i="2"/>
  <c r="DI16" i="2"/>
  <c r="BE19" i="2"/>
  <c r="BE16" i="2" s="1"/>
  <c r="BO19" i="2"/>
  <c r="BZ19" i="2"/>
  <c r="BZ16" i="2" s="1"/>
  <c r="CK19" i="2"/>
  <c r="CK16" i="2" s="1"/>
  <c r="CU19" i="2"/>
  <c r="DF19" i="2"/>
  <c r="DF16" i="2" s="1"/>
  <c r="DQ19" i="2"/>
  <c r="DQ16" i="2" s="1"/>
  <c r="AW21" i="2"/>
  <c r="AW20" i="2" s="1"/>
  <c r="BH21" i="2"/>
  <c r="BH20" i="2" s="1"/>
  <c r="BS21" i="2"/>
  <c r="BS20" i="2" s="1"/>
  <c r="CG21" i="2"/>
  <c r="CG20" i="2" s="1"/>
  <c r="CS21" i="2"/>
  <c r="CS20" i="2" s="1"/>
  <c r="DF21" i="2"/>
  <c r="DF20" i="2" s="1"/>
  <c r="DR21" i="2"/>
  <c r="DR20" i="2" s="1"/>
  <c r="BC23" i="2"/>
  <c r="BO23" i="2"/>
  <c r="CB23" i="2"/>
  <c r="CN23" i="2"/>
  <c r="DA23" i="2"/>
  <c r="DO23" i="2"/>
  <c r="BV29" i="2"/>
  <c r="BW32" i="2"/>
  <c r="BW29" i="2" s="1"/>
  <c r="BD26" i="2"/>
  <c r="BD24" i="2" s="1"/>
  <c r="BM26" i="2"/>
  <c r="BM24" i="2" s="1"/>
  <c r="BW26" i="2"/>
  <c r="BW24" i="2" s="1"/>
  <c r="CF26" i="2"/>
  <c r="CF24" i="2" s="1"/>
  <c r="CO26" i="2"/>
  <c r="CO24" i="2" s="1"/>
  <c r="CX26" i="2"/>
  <c r="CX24" i="2" s="1"/>
  <c r="DG26" i="2"/>
  <c r="DG24" i="2" s="1"/>
  <c r="DP26" i="2"/>
  <c r="DP24" i="2" s="1"/>
  <c r="AY30" i="2"/>
  <c r="BI30" i="2"/>
  <c r="BI29" i="2" s="1"/>
  <c r="BS30" i="2"/>
  <c r="BS29" i="2" s="1"/>
  <c r="CD30" i="2"/>
  <c r="CD29" i="2" s="1"/>
  <c r="CN30" i="2"/>
  <c r="CN29" i="2" s="1"/>
  <c r="CX30" i="2"/>
  <c r="CX29" i="2" s="1"/>
  <c r="DI30" i="2"/>
  <c r="DI29" i="2" s="1"/>
  <c r="DT30" i="2"/>
  <c r="AX38" i="2"/>
  <c r="BF38" i="2"/>
  <c r="BV38" i="2"/>
  <c r="CD38" i="2"/>
  <c r="AZ18" i="2"/>
  <c r="AZ16" i="2" s="1"/>
  <c r="BH18" i="2"/>
  <c r="BH16" i="2" s="1"/>
  <c r="BP18" i="2"/>
  <c r="BP16" i="2" s="1"/>
  <c r="BX18" i="2"/>
  <c r="BX16" i="2" s="1"/>
  <c r="CF18" i="2"/>
  <c r="CF16" i="2" s="1"/>
  <c r="CN18" i="2"/>
  <c r="CN16" i="2" s="1"/>
  <c r="CV18" i="2"/>
  <c r="CV16" i="2" s="1"/>
  <c r="DD18" i="2"/>
  <c r="DD16" i="2" s="1"/>
  <c r="DL18" i="2"/>
  <c r="DL16" i="2" s="1"/>
  <c r="DQ25" i="2"/>
  <c r="DQ24" i="2" s="1"/>
  <c r="DI25" i="2"/>
  <c r="DI24" i="2" s="1"/>
  <c r="BE26" i="2"/>
  <c r="BE24" i="2" s="1"/>
  <c r="BO26" i="2"/>
  <c r="BO24" i="2" s="1"/>
  <c r="BX26" i="2"/>
  <c r="BX24" i="2" s="1"/>
  <c r="CG26" i="2"/>
  <c r="CG24" i="2" s="1"/>
  <c r="CP26" i="2"/>
  <c r="CP24" i="2" s="1"/>
  <c r="CY26" i="2"/>
  <c r="CY24" i="2" s="1"/>
  <c r="DH26" i="2"/>
  <c r="DH24" i="2" s="1"/>
  <c r="DQ26" i="2"/>
  <c r="AZ30" i="2"/>
  <c r="AZ29" i="2" s="1"/>
  <c r="AZ28" i="2" s="1"/>
  <c r="BJ30" i="2"/>
  <c r="BU30" i="2"/>
  <c r="BU29" i="2" s="1"/>
  <c r="CE30" i="2"/>
  <c r="CE29" i="2" s="1"/>
  <c r="CO30" i="2"/>
  <c r="CO29" i="2" s="1"/>
  <c r="CY30" i="2"/>
  <c r="CY29" i="2" s="1"/>
  <c r="DK30" i="2"/>
  <c r="DK29" i="2" s="1"/>
  <c r="DK28" i="2" s="1"/>
  <c r="DP31" i="2"/>
  <c r="DH31" i="2"/>
  <c r="CZ31" i="2"/>
  <c r="CR31" i="2"/>
  <c r="CJ31" i="2"/>
  <c r="CB31" i="2"/>
  <c r="BT31" i="2"/>
  <c r="BL31" i="2"/>
  <c r="BD31" i="2"/>
  <c r="DT31" i="2"/>
  <c r="DK31" i="2"/>
  <c r="DB31" i="2"/>
  <c r="DB29" i="2" s="1"/>
  <c r="DB28" i="2" s="1"/>
  <c r="CS31" i="2"/>
  <c r="CS29" i="2" s="1"/>
  <c r="CS28" i="2" s="1"/>
  <c r="CI31" i="2"/>
  <c r="BZ31" i="2"/>
  <c r="BQ31" i="2"/>
  <c r="BH31" i="2"/>
  <c r="BH29" i="2" s="1"/>
  <c r="AY31" i="2"/>
  <c r="DP30" i="2"/>
  <c r="DH30" i="2"/>
  <c r="CZ30" i="2"/>
  <c r="CR30" i="2"/>
  <c r="CJ30" i="2"/>
  <c r="CB30" i="2"/>
  <c r="BT30" i="2"/>
  <c r="BL30" i="2"/>
  <c r="BD30" i="2"/>
  <c r="DS30" i="2"/>
  <c r="DJ30" i="2"/>
  <c r="DJ29" i="2" s="1"/>
  <c r="DA30" i="2"/>
  <c r="DA29" i="2" s="1"/>
  <c r="CQ30" i="2"/>
  <c r="CQ29" i="2" s="1"/>
  <c r="CH30" i="2"/>
  <c r="CH29" i="2" s="1"/>
  <c r="BY30" i="2"/>
  <c r="BY29" i="2" s="1"/>
  <c r="BP30" i="2"/>
  <c r="BP29" i="2" s="1"/>
  <c r="BG30" i="2"/>
  <c r="BG29" i="2" s="1"/>
  <c r="AX30" i="2"/>
  <c r="AX29" i="2" s="1"/>
  <c r="AZ26" i="2"/>
  <c r="AZ24" i="2" s="1"/>
  <c r="BI26" i="2"/>
  <c r="BI24" i="2" s="1"/>
  <c r="BR26" i="2"/>
  <c r="BR24" i="2" s="1"/>
  <c r="CA26" i="2"/>
  <c r="CA24" i="2" s="1"/>
  <c r="CJ26" i="2"/>
  <c r="CJ24" i="2" s="1"/>
  <c r="CS26" i="2"/>
  <c r="CS24" i="2" s="1"/>
  <c r="DC26" i="2"/>
  <c r="DC24" i="2" s="1"/>
  <c r="DL26" i="2"/>
  <c r="DL24" i="2" s="1"/>
  <c r="DU26" i="2"/>
  <c r="DU24" i="2" s="1"/>
  <c r="BC30" i="2"/>
  <c r="BC29" i="2" s="1"/>
  <c r="BN30" i="2"/>
  <c r="BN29" i="2" s="1"/>
  <c r="BX30" i="2"/>
  <c r="BX29" i="2" s="1"/>
  <c r="CI30" i="2"/>
  <c r="CI29" i="2" s="1"/>
  <c r="CT30" i="2"/>
  <c r="CT29" i="2" s="1"/>
  <c r="DD30" i="2"/>
  <c r="DD29" i="2" s="1"/>
  <c r="DN30" i="2"/>
  <c r="DN29" i="2" s="1"/>
  <c r="BA26" i="2"/>
  <c r="BA24" i="2" s="1"/>
  <c r="BJ26" i="2"/>
  <c r="DV26" i="2" s="1"/>
  <c r="BS26" i="2"/>
  <c r="BS24" i="2" s="1"/>
  <c r="CB26" i="2"/>
  <c r="CB24" i="2" s="1"/>
  <c r="CK26" i="2"/>
  <c r="CK24" i="2" s="1"/>
  <c r="CU26" i="2"/>
  <c r="CU24" i="2" s="1"/>
  <c r="DD26" i="2"/>
  <c r="DD24" i="2" s="1"/>
  <c r="BE30" i="2"/>
  <c r="BE29" i="2" s="1"/>
  <c r="BO30" i="2"/>
  <c r="BO29" i="2" s="1"/>
  <c r="BZ30" i="2"/>
  <c r="BZ29" i="2" s="1"/>
  <c r="CK30" i="2"/>
  <c r="CK29" i="2" s="1"/>
  <c r="CU30" i="2"/>
  <c r="CU29" i="2" s="1"/>
  <c r="DE30" i="2"/>
  <c r="DE29" i="2" s="1"/>
  <c r="DO30" i="2"/>
  <c r="DO29" i="2" s="1"/>
  <c r="DR26" i="2"/>
  <c r="DR24" i="2" s="1"/>
  <c r="DJ26" i="2"/>
  <c r="DJ24" i="2" s="1"/>
  <c r="DB26" i="2"/>
  <c r="DB24" i="2" s="1"/>
  <c r="CT26" i="2"/>
  <c r="CT24" i="2" s="1"/>
  <c r="CL26" i="2"/>
  <c r="CL24" i="2" s="1"/>
  <c r="CD26" i="2"/>
  <c r="CD24" i="2" s="1"/>
  <c r="BV26" i="2"/>
  <c r="BV24" i="2" s="1"/>
  <c r="BN26" i="2"/>
  <c r="BN24" i="2" s="1"/>
  <c r="BF26" i="2"/>
  <c r="BF24" i="2" s="1"/>
  <c r="AX26" i="2"/>
  <c r="AX24" i="2" s="1"/>
  <c r="BF30" i="2"/>
  <c r="BF29" i="2" s="1"/>
  <c r="BQ30" i="2"/>
  <c r="BQ29" i="2" s="1"/>
  <c r="CA30" i="2"/>
  <c r="CA29" i="2" s="1"/>
  <c r="CL30" i="2"/>
  <c r="CL29" i="2" s="1"/>
  <c r="CV30" i="2"/>
  <c r="CV29" i="2" s="1"/>
  <c r="DF30" i="2"/>
  <c r="DF29" i="2" s="1"/>
  <c r="DQ30" i="2"/>
  <c r="DQ29" i="2" s="1"/>
  <c r="DU37" i="2"/>
  <c r="DM37" i="2"/>
  <c r="DE37" i="2"/>
  <c r="CW37" i="2"/>
  <c r="CO37" i="2"/>
  <c r="CG37" i="2"/>
  <c r="BY37" i="2"/>
  <c r="BQ37" i="2"/>
  <c r="BI37" i="2"/>
  <c r="BA37" i="2"/>
  <c r="DR37" i="2"/>
  <c r="DI37" i="2"/>
  <c r="CZ37" i="2"/>
  <c r="CQ37" i="2"/>
  <c r="CQ34" i="2" s="1"/>
  <c r="CH37" i="2"/>
  <c r="CH34" i="2" s="1"/>
  <c r="BX37" i="2"/>
  <c r="BO37" i="2"/>
  <c r="BF37" i="2"/>
  <c r="AW37" i="2"/>
  <c r="AW34" i="2" s="1"/>
  <c r="DI34" i="2"/>
  <c r="DR34" i="2"/>
  <c r="AY36" i="2"/>
  <c r="AY34" i="2" s="1"/>
  <c r="BJ36" i="2"/>
  <c r="BT36" i="2"/>
  <c r="CD36" i="2"/>
  <c r="CP36" i="2"/>
  <c r="CP34" i="2" s="1"/>
  <c r="CZ36" i="2"/>
  <c r="CZ34" i="2" s="1"/>
  <c r="DJ36" i="2"/>
  <c r="BC37" i="2"/>
  <c r="BM37" i="2"/>
  <c r="BW37" i="2"/>
  <c r="BW34" i="2" s="1"/>
  <c r="CI37" i="2"/>
  <c r="CS37" i="2"/>
  <c r="DC37" i="2"/>
  <c r="DN37" i="2"/>
  <c r="DU36" i="2"/>
  <c r="DM36" i="2"/>
  <c r="DE36" i="2"/>
  <c r="CW36" i="2"/>
  <c r="CO36" i="2"/>
  <c r="CG36" i="2"/>
  <c r="BY36" i="2"/>
  <c r="BQ36" i="2"/>
  <c r="BI36" i="2"/>
  <c r="BA36" i="2"/>
  <c r="DP36" i="2"/>
  <c r="DP34" i="2" s="1"/>
  <c r="DG36" i="2"/>
  <c r="DG34" i="2" s="1"/>
  <c r="CX36" i="2"/>
  <c r="CX34" i="2" s="1"/>
  <c r="CN36" i="2"/>
  <c r="CN34" i="2" s="1"/>
  <c r="CE36" i="2"/>
  <c r="CE34" i="2" s="1"/>
  <c r="BV36" i="2"/>
  <c r="BV34" i="2" s="1"/>
  <c r="BM36" i="2"/>
  <c r="BM34" i="2" s="1"/>
  <c r="BD36" i="2"/>
  <c r="BD34" i="2" s="1"/>
  <c r="BE37" i="2"/>
  <c r="BP37" i="2"/>
  <c r="CA37" i="2"/>
  <c r="CK37" i="2"/>
  <c r="CU37" i="2"/>
  <c r="DF37" i="2"/>
  <c r="DP37" i="2"/>
  <c r="DS33" i="2"/>
  <c r="DP33" i="2"/>
  <c r="DH33" i="2"/>
  <c r="CZ33" i="2"/>
  <c r="CR33" i="2"/>
  <c r="CJ33" i="2"/>
  <c r="CB33" i="2"/>
  <c r="BT33" i="2"/>
  <c r="BL33" i="2"/>
  <c r="BD33" i="2"/>
  <c r="DC34" i="2"/>
  <c r="BC36" i="2"/>
  <c r="BC34" i="2" s="1"/>
  <c r="BN36" i="2"/>
  <c r="BN34" i="2" s="1"/>
  <c r="BX36" i="2"/>
  <c r="CI36" i="2"/>
  <c r="CI34" i="2" s="1"/>
  <c r="CS36" i="2"/>
  <c r="CS34" i="2" s="1"/>
  <c r="DC36" i="2"/>
  <c r="DN36" i="2"/>
  <c r="DN34" i="2" s="1"/>
  <c r="BG37" i="2"/>
  <c r="BG34" i="2" s="1"/>
  <c r="BR37" i="2"/>
  <c r="BR34" i="2" s="1"/>
  <c r="CB37" i="2"/>
  <c r="CB34" i="2" s="1"/>
  <c r="CL37" i="2"/>
  <c r="CL34" i="2" s="1"/>
  <c r="CV37" i="2"/>
  <c r="CV34" i="2" s="1"/>
  <c r="DG37" i="2"/>
  <c r="DQ37" i="2"/>
  <c r="BE36" i="2"/>
  <c r="BE34" i="2" s="1"/>
  <c r="BO36" i="2"/>
  <c r="BO34" i="2" s="1"/>
  <c r="BZ36" i="2"/>
  <c r="BZ34" i="2" s="1"/>
  <c r="CJ36" i="2"/>
  <c r="CJ34" i="2" s="1"/>
  <c r="CT36" i="2"/>
  <c r="CT34" i="2" s="1"/>
  <c r="DD36" i="2"/>
  <c r="DD34" i="2" s="1"/>
  <c r="DO36" i="2"/>
  <c r="DO34" i="2" s="1"/>
  <c r="AX37" i="2"/>
  <c r="AX34" i="2" s="1"/>
  <c r="BH37" i="2"/>
  <c r="BH34" i="2" s="1"/>
  <c r="BS37" i="2"/>
  <c r="BS34" i="2" s="1"/>
  <c r="CC37" i="2"/>
  <c r="CC34" i="2" s="1"/>
  <c r="CM37" i="2"/>
  <c r="CX37" i="2"/>
  <c r="DH37" i="2"/>
  <c r="DH34" i="2" s="1"/>
  <c r="DS37" i="2"/>
  <c r="DS34" i="2" s="1"/>
  <c r="CM34" i="2"/>
  <c r="BF36" i="2"/>
  <c r="BF34" i="2" s="1"/>
  <c r="BP36" i="2"/>
  <c r="BP34" i="2" s="1"/>
  <c r="CA36" i="2"/>
  <c r="CA34" i="2" s="1"/>
  <c r="CK36" i="2"/>
  <c r="CK34" i="2" s="1"/>
  <c r="CU36" i="2"/>
  <c r="DF36" i="2"/>
  <c r="DF34" i="2" s="1"/>
  <c r="DQ36" i="2"/>
  <c r="DQ34" i="2" s="1"/>
  <c r="AY37" i="2"/>
  <c r="BJ37" i="2"/>
  <c r="DV37" i="2" s="1"/>
  <c r="BT37" i="2"/>
  <c r="CD37" i="2"/>
  <c r="CN37" i="2"/>
  <c r="CY37" i="2"/>
  <c r="CY34" i="2" s="1"/>
  <c r="DJ37" i="2"/>
  <c r="DT37" i="2"/>
  <c r="DT34" i="2" s="1"/>
  <c r="DH42" i="2"/>
  <c r="BU49" i="2"/>
  <c r="CU34" i="2"/>
  <c r="DU35" i="2"/>
  <c r="DU34" i="2" s="1"/>
  <c r="DM35" i="2"/>
  <c r="DM34" i="2" s="1"/>
  <c r="DE35" i="2"/>
  <c r="CW35" i="2"/>
  <c r="CW34" i="2" s="1"/>
  <c r="CO35" i="2"/>
  <c r="CO34" i="2" s="1"/>
  <c r="CG35" i="2"/>
  <c r="CG34" i="2" s="1"/>
  <c r="BY35" i="2"/>
  <c r="BY34" i="2" s="1"/>
  <c r="BQ35" i="2"/>
  <c r="BQ34" i="2" s="1"/>
  <c r="BI35" i="2"/>
  <c r="BI34" i="2" s="1"/>
  <c r="BA35" i="2"/>
  <c r="BA34" i="2" s="1"/>
  <c r="DC49" i="2"/>
  <c r="CR42" i="2"/>
  <c r="CL49" i="2"/>
  <c r="BE49" i="2"/>
  <c r="DU123" i="2"/>
  <c r="DU12" i="2" s="1"/>
  <c r="DT123" i="2"/>
  <c r="DT12" i="2" s="1"/>
  <c r="BD123" i="2"/>
  <c r="BD12" i="2" s="1"/>
  <c r="AW43" i="2"/>
  <c r="AW42" i="2" s="1"/>
  <c r="BE43" i="2"/>
  <c r="BM43" i="2"/>
  <c r="BU43" i="2"/>
  <c r="BU42" i="2" s="1"/>
  <c r="CC43" i="2"/>
  <c r="CK43" i="2"/>
  <c r="CS43" i="2"/>
  <c r="CS42" i="2" s="1"/>
  <c r="DA43" i="2"/>
  <c r="DI43" i="2"/>
  <c r="DI42" i="2" s="1"/>
  <c r="AW44" i="2"/>
  <c r="BE44" i="2"/>
  <c r="BM44" i="2"/>
  <c r="BU44" i="2"/>
  <c r="CC44" i="2"/>
  <c r="CK44" i="2"/>
  <c r="CS44" i="2"/>
  <c r="DA44" i="2"/>
  <c r="DI44" i="2"/>
  <c r="BV49" i="2"/>
  <c r="DU97" i="2"/>
  <c r="DU13" i="2" s="1"/>
  <c r="DT97" i="2"/>
  <c r="BD97" i="2"/>
  <c r="AZ49" i="2"/>
  <c r="DU124" i="2"/>
  <c r="DT124" i="2"/>
  <c r="BD124" i="2"/>
  <c r="BA49" i="2"/>
  <c r="BB49" i="2"/>
  <c r="DU120" i="2"/>
  <c r="DT120" i="2"/>
  <c r="BD120" i="2"/>
  <c r="BI10" i="2" l="1"/>
  <c r="BS10" i="2"/>
  <c r="DQ10" i="2"/>
  <c r="AX10" i="2"/>
  <c r="DG28" i="2"/>
  <c r="CO10" i="2"/>
  <c r="BW28" i="2"/>
  <c r="DJ10" i="2"/>
  <c r="BE42" i="2"/>
  <c r="DE34" i="2"/>
  <c r="DE28" i="2" s="1"/>
  <c r="BX34" i="2"/>
  <c r="BQ28" i="2"/>
  <c r="BC28" i="2"/>
  <c r="BP28" i="2"/>
  <c r="BL29" i="2"/>
  <c r="BL28" i="2" s="1"/>
  <c r="BJ29" i="2"/>
  <c r="DV30" i="2"/>
  <c r="AY29" i="2"/>
  <c r="AY28" i="2" s="1"/>
  <c r="BN20" i="2"/>
  <c r="BA20" i="2"/>
  <c r="BA10" i="2" s="1"/>
  <c r="BO16" i="2"/>
  <c r="CB20" i="2"/>
  <c r="BO20" i="2"/>
  <c r="BP20" i="2"/>
  <c r="BG10" i="2"/>
  <c r="BF10" i="2"/>
  <c r="CN11" i="2"/>
  <c r="CN10" i="2" s="1"/>
  <c r="CB10" i="2"/>
  <c r="CK11" i="2"/>
  <c r="CK10" i="2" s="1"/>
  <c r="DU11" i="2"/>
  <c r="DU10" i="2" s="1"/>
  <c r="CD34" i="2"/>
  <c r="BF28" i="2"/>
  <c r="DO28" i="2"/>
  <c r="BY28" i="2"/>
  <c r="BT29" i="2"/>
  <c r="BT28" i="2" s="1"/>
  <c r="DT29" i="2"/>
  <c r="DT28" i="2" s="1"/>
  <c r="BC20" i="2"/>
  <c r="BW16" i="2"/>
  <c r="BX20" i="2"/>
  <c r="CS10" i="2"/>
  <c r="AW10" i="2"/>
  <c r="DO11" i="2"/>
  <c r="CJ10" i="2"/>
  <c r="BZ11" i="2"/>
  <c r="BZ10" i="2" s="1"/>
  <c r="DA42" i="2"/>
  <c r="DA28" i="2" s="1"/>
  <c r="BT34" i="2"/>
  <c r="DN28" i="2"/>
  <c r="CH28" i="2"/>
  <c r="CB29" i="2"/>
  <c r="CB28" i="2" s="1"/>
  <c r="BH28" i="2"/>
  <c r="DI28" i="2"/>
  <c r="BV28" i="2"/>
  <c r="CM28" i="2"/>
  <c r="DM20" i="2"/>
  <c r="CE16" i="2"/>
  <c r="CE10" i="2" s="1"/>
  <c r="CF20" i="2"/>
  <c r="CW20" i="2"/>
  <c r="CH10" i="2"/>
  <c r="CP10" i="2"/>
  <c r="DS10" i="2"/>
  <c r="DR10" i="2"/>
  <c r="DE10" i="2"/>
  <c r="DD11" i="2"/>
  <c r="CR10" i="2"/>
  <c r="DM11" i="2"/>
  <c r="DM10" i="2" s="1"/>
  <c r="BO11" i="2"/>
  <c r="BJ34" i="2"/>
  <c r="DV34" i="2" s="1"/>
  <c r="DV36" i="2"/>
  <c r="DQ28" i="2"/>
  <c r="CU28" i="2"/>
  <c r="DD28" i="2"/>
  <c r="CQ28" i="2"/>
  <c r="CJ29" i="2"/>
  <c r="CJ28" i="2" s="1"/>
  <c r="CX28" i="2"/>
  <c r="DO20" i="2"/>
  <c r="CW28" i="2"/>
  <c r="BY20" i="2"/>
  <c r="CY20" i="2"/>
  <c r="CY10" i="2" s="1"/>
  <c r="CZ20" i="2"/>
  <c r="CM20" i="2"/>
  <c r="CN20" i="2"/>
  <c r="CI20" i="2"/>
  <c r="BW10" i="2"/>
  <c r="BJ16" i="2"/>
  <c r="DV16" i="2" s="1"/>
  <c r="DI10" i="2"/>
  <c r="DG10" i="2"/>
  <c r="CT11" i="2"/>
  <c r="CT10" i="2" s="1"/>
  <c r="DL10" i="2"/>
  <c r="CZ10" i="2"/>
  <c r="BE10" i="2"/>
  <c r="DF28" i="2"/>
  <c r="CK28" i="2"/>
  <c r="CT28" i="2"/>
  <c r="CR29" i="2"/>
  <c r="CR28" i="2" s="1"/>
  <c r="CY28" i="2"/>
  <c r="CN28" i="2"/>
  <c r="DU28" i="2"/>
  <c r="DN20" i="2"/>
  <c r="CL20" i="2"/>
  <c r="CL10" i="2" s="1"/>
  <c r="CU16" i="2"/>
  <c r="DH20" i="2"/>
  <c r="CU20" i="2"/>
  <c r="CV20" i="2"/>
  <c r="CV10" i="2" s="1"/>
  <c r="BV20" i="2"/>
  <c r="BV10" i="2" s="1"/>
  <c r="DB10" i="2"/>
  <c r="BU10" i="2"/>
  <c r="CX10" i="2"/>
  <c r="CW10" i="2"/>
  <c r="CI11" i="2"/>
  <c r="BH11" i="2"/>
  <c r="BH10" i="2" s="1"/>
  <c r="DH10" i="2"/>
  <c r="BD49" i="2"/>
  <c r="BD13" i="2"/>
  <c r="BD11" i="2" s="1"/>
  <c r="BD10" i="2" s="1"/>
  <c r="DT49" i="2"/>
  <c r="CC42" i="2"/>
  <c r="CC28" i="2" s="1"/>
  <c r="CV28" i="2"/>
  <c r="BZ28" i="2"/>
  <c r="CI28" i="2"/>
  <c r="CZ29" i="2"/>
  <c r="CZ28" i="2" s="1"/>
  <c r="CO28" i="2"/>
  <c r="CD28" i="2"/>
  <c r="DR28" i="2"/>
  <c r="DA20" i="2"/>
  <c r="DA10" i="2" s="1"/>
  <c r="BZ20" i="2"/>
  <c r="DC16" i="2"/>
  <c r="DC10" i="2" s="1"/>
  <c r="DD20" i="2"/>
  <c r="BJ20" i="2"/>
  <c r="DV20" i="2" s="1"/>
  <c r="DV21" i="2"/>
  <c r="BB10" i="2"/>
  <c r="DV12" i="2"/>
  <c r="BJ11" i="2"/>
  <c r="CM10" i="2"/>
  <c r="BY10" i="2"/>
  <c r="BP10" i="2"/>
  <c r="DP10" i="2"/>
  <c r="DJ34" i="2"/>
  <c r="DJ28" i="2" s="1"/>
  <c r="CL28" i="2"/>
  <c r="BO28" i="2"/>
  <c r="BX28" i="2"/>
  <c r="AX28" i="2"/>
  <c r="DS29" i="2"/>
  <c r="DS28" i="2" s="1"/>
  <c r="DH29" i="2"/>
  <c r="DH28" i="2" s="1"/>
  <c r="CE28" i="2"/>
  <c r="BS28" i="2"/>
  <c r="CP28" i="2"/>
  <c r="BJ24" i="2"/>
  <c r="DV24" i="2" s="1"/>
  <c r="CO20" i="2"/>
  <c r="CG28" i="2"/>
  <c r="BM20" i="2"/>
  <c r="BM10" i="2" s="1"/>
  <c r="AY16" i="2"/>
  <c r="BL20" i="2"/>
  <c r="AY20" i="2"/>
  <c r="AY10" i="2" s="1"/>
  <c r="DK20" i="2"/>
  <c r="DK10" i="2" s="1"/>
  <c r="DL20" i="2"/>
  <c r="AZ20" i="2"/>
  <c r="AZ10" i="2" s="1"/>
  <c r="CC10" i="2"/>
  <c r="BN11" i="2"/>
  <c r="BN10" i="2" s="1"/>
  <c r="BX11" i="2"/>
  <c r="BX10" i="2" s="1"/>
  <c r="BL10" i="2"/>
  <c r="CG11" i="2"/>
  <c r="CG10" i="2" s="1"/>
  <c r="DF11" i="2"/>
  <c r="DF10" i="2" s="1"/>
  <c r="CK42" i="2"/>
  <c r="BM42" i="2"/>
  <c r="BM28" i="2" s="1"/>
  <c r="CA28" i="2"/>
  <c r="BE28" i="2"/>
  <c r="BN28" i="2"/>
  <c r="BG28" i="2"/>
  <c r="BD29" i="2"/>
  <c r="BD28" i="2" s="1"/>
  <c r="DP29" i="2"/>
  <c r="DP28" i="2" s="1"/>
  <c r="BU28" i="2"/>
  <c r="BI28" i="2"/>
  <c r="BR28" i="2"/>
  <c r="DM28" i="2"/>
  <c r="CA20" i="2"/>
  <c r="CA10" i="2" s="1"/>
  <c r="BB20" i="2"/>
  <c r="DT20" i="2"/>
  <c r="DT13" i="2"/>
  <c r="DT11" i="2" s="1"/>
  <c r="DT10" i="2" s="1"/>
  <c r="DN10" i="2"/>
  <c r="BR10" i="2"/>
  <c r="BQ10" i="2"/>
  <c r="BC11" i="2"/>
  <c r="BC10" i="2" s="1"/>
  <c r="CF10" i="2"/>
  <c r="BT10" i="2"/>
  <c r="CU11" i="2"/>
  <c r="CI10" i="2" l="1"/>
  <c r="DV29" i="2"/>
  <c r="BJ28" i="2"/>
  <c r="DV28" i="2" s="1"/>
  <c r="BO10" i="2"/>
  <c r="CU10" i="2"/>
  <c r="DV11" i="2"/>
  <c r="BJ10" i="2"/>
  <c r="DV10" i="2" s="1"/>
  <c r="DD10" i="2"/>
  <c r="DO10" i="2"/>
</calcChain>
</file>

<file path=xl/comments1.xml><?xml version="1.0" encoding="utf-8"?>
<comments xmlns="http://schemas.openxmlformats.org/spreadsheetml/2006/main">
  <authors>
    <author>Автор</author>
  </authors>
  <commentList>
    <comment ref="R7" authorId="0" shapeId="0">
      <text>
        <r>
          <rPr>
            <sz val="9"/>
            <color indexed="81"/>
            <rFont val="Tahoma"/>
            <family val="2"/>
            <charset val="204"/>
          </rPr>
          <t>Нарастающим итогом за 
предыдущие периоды</t>
        </r>
      </text>
    </comment>
    <comment ref="AN12" authorId="0" shapeId="0">
      <text>
        <r>
          <rPr>
            <sz val="9"/>
            <color indexed="81"/>
            <rFont val="Tahoma"/>
            <family val="2"/>
            <charset val="204"/>
          </rPr>
          <t>расходы на капитальные вложения (инвестиции)</t>
        </r>
      </text>
    </comment>
    <comment ref="AN30" authorId="0" shapeId="0">
      <text>
        <r>
          <rPr>
            <sz val="9"/>
            <color indexed="81"/>
            <rFont val="Tahoma"/>
            <family val="2"/>
            <charset val="204"/>
          </rPr>
          <t>расходы на капитальные вложения (инвестиции)</t>
        </r>
      </text>
    </comment>
    <comment ref="R47" authorId="0" shapeId="0">
      <text>
        <r>
          <rPr>
            <sz val="9"/>
            <color indexed="81"/>
            <rFont val="Tahoma"/>
            <family val="2"/>
            <charset val="204"/>
          </rPr>
          <t>Нарастающим итогом за 
предыдущие периоды</t>
        </r>
      </text>
    </comment>
  </commentList>
</comments>
</file>

<file path=xl/sharedStrings.xml><?xml version="1.0" encoding="utf-8"?>
<sst xmlns="http://schemas.openxmlformats.org/spreadsheetml/2006/main" count="695" uniqueCount="270">
  <si>
    <t>Субъект РФ</t>
  </si>
  <si>
    <t>Кемеровская область</t>
  </si>
  <si>
    <t>Период регулирования</t>
  </si>
  <si>
    <t>Год</t>
  </si>
  <si>
    <t>По состоянию на</t>
  </si>
  <si>
    <t>1 января 2023 года</t>
  </si>
  <si>
    <t>За</t>
  </si>
  <si>
    <t>Наименование ИП</t>
  </si>
  <si>
    <t>Инвестиционная программа № 375 от 01.10.2021 ООО "ЭнергоТранзит" в сфере теплоснабжения по модернизации и развитию имущественного комплекса, на территории городского округа Новокузнецк на 2021-2032 годы</t>
  </si>
  <si>
    <t>Наименование организации</t>
  </si>
  <si>
    <t>ООО "Энерготранзит"</t>
  </si>
  <si>
    <t>ИНН</t>
  </si>
  <si>
    <t>5406603432</t>
  </si>
  <si>
    <t>КПП</t>
  </si>
  <si>
    <t>421701001</t>
  </si>
  <si>
    <t>Наименование (описание) обособленного подразделения</t>
  </si>
  <si>
    <t>Не определено</t>
  </si>
  <si>
    <t>Организационно-правовая форма</t>
  </si>
  <si>
    <t>1 23 00 | Общества с ограниченной ответственностью</t>
  </si>
  <si>
    <t>Вид деятельности</t>
  </si>
  <si>
    <t>Комбинированное производство, более 25 МВт :: Передача :: Сбыт</t>
  </si>
  <si>
    <t>ИП утверждена с НДС</t>
  </si>
  <si>
    <t>нет</t>
  </si>
  <si>
    <t>Показатели качества и надежности</t>
  </si>
  <si>
    <t>по организации</t>
  </si>
  <si>
    <t/>
  </si>
  <si>
    <t>Мероприятия по концессионному соглашению</t>
  </si>
  <si>
    <t>ИП не содержит мероприятия, реализуемые в рамках КС</t>
  </si>
  <si>
    <t>Корректировка НВВ в связи с неисполнением ИП</t>
  </si>
  <si>
    <t>Дата начала ИП</t>
  </si>
  <si>
    <t>01.10.2021</t>
  </si>
  <si>
    <t>Дата окончания ИП</t>
  </si>
  <si>
    <t>31.12.2032</t>
  </si>
  <si>
    <t>Период реализации ИП</t>
  </si>
  <si>
    <t>Наименование решения</t>
  </si>
  <si>
    <t>на 2021 - 2032 годы</t>
  </si>
  <si>
    <t>Тип решения</t>
  </si>
  <si>
    <t>постановление</t>
  </si>
  <si>
    <t>Номер решения</t>
  </si>
  <si>
    <t>375</t>
  </si>
  <si>
    <t>Дата решения</t>
  </si>
  <si>
    <t>Ссылка на обосновывающие материалы</t>
  </si>
  <si>
    <t>https://portal.eias.ru/Portal/DownloadPage.aspx?type=12&amp;guid=be3ea9c0-6b1f-428e-9c6f-bcfbccbe27c4</t>
  </si>
  <si>
    <t>Ссылка на обосновывающие материалы, подтверждающие выполнение мероприятий за отчетный период</t>
  </si>
  <si>
    <t>https://portal.eias.ru/Portal/DownloadPage.aspx?type=12&amp;guid=be3ea9c0-6b1f-428e-9c6f-bcfbccbe27c5</t>
  </si>
  <si>
    <t>Адрес регулируемой организации</t>
  </si>
  <si>
    <t>Юридический адрес</t>
  </si>
  <si>
    <t>654006, ОБЛ Кемеровская, Г Новокузнецк, УЛ ОРДЖОНИКИДЗЕ, д. ДОМ12, кв. ОФИС 7</t>
  </si>
  <si>
    <t>Почтовый адрес</t>
  </si>
  <si>
    <t>Ответственный за предоставление информации
 (от регулируемой организации)</t>
  </si>
  <si>
    <t>Фамилия, имя, отчество</t>
  </si>
  <si>
    <t>Красовская Юлия Александровна</t>
  </si>
  <si>
    <t>Должность</t>
  </si>
  <si>
    <t>начальник отдела инвестиций</t>
  </si>
  <si>
    <t>Контактный телефон</t>
  </si>
  <si>
    <t>8(3843)46-83-19</t>
  </si>
  <si>
    <t>e-mail</t>
  </si>
  <si>
    <t>krasovskaya_ua.fin@nk-energy.ru</t>
  </si>
  <si>
    <t>11 лет 3 месяца</t>
  </si>
  <si>
    <t>L1</t>
  </si>
  <si>
    <t>L.FULL.FACT</t>
  </si>
  <si>
    <t>L2</t>
  </si>
  <si>
    <t>L.LEFT.TO.FINANCE</t>
  </si>
  <si>
    <t>L3.1</t>
  </si>
  <si>
    <t>L3.1.1</t>
  </si>
  <si>
    <t>L3.1.2</t>
  </si>
  <si>
    <t>L3.1.3</t>
  </si>
  <si>
    <t>L.M1.1</t>
  </si>
  <si>
    <t>L.M1.1.1</t>
  </si>
  <si>
    <t>L.M1.1.2</t>
  </si>
  <si>
    <t>L.M1.1.3</t>
  </si>
  <si>
    <t>L.M2.1</t>
  </si>
  <si>
    <t>L.M2.1.1</t>
  </si>
  <si>
    <t>L.M2.1.2</t>
  </si>
  <si>
    <t>L.M2.1.3</t>
  </si>
  <si>
    <t>L.M3.1</t>
  </si>
  <si>
    <t>L.M3.1.1</t>
  </si>
  <si>
    <t>L.M3.1.2</t>
  </si>
  <si>
    <t>L.M3.1.3</t>
  </si>
  <si>
    <t>L3.2</t>
  </si>
  <si>
    <t>L3.2.1</t>
  </si>
  <si>
    <t>L3.2.2</t>
  </si>
  <si>
    <t>L3.2.3</t>
  </si>
  <si>
    <t>L.M4.1</t>
  </si>
  <si>
    <t>L.M4.1.1</t>
  </si>
  <si>
    <t>L.M4.1.2</t>
  </si>
  <si>
    <t>L.M4.1.3</t>
  </si>
  <si>
    <t>L.M5.1</t>
  </si>
  <si>
    <t>L.M5.1.1</t>
  </si>
  <si>
    <t>L.M5.1.2</t>
  </si>
  <si>
    <t>L.M5.1.3</t>
  </si>
  <si>
    <t>L.M6.1</t>
  </si>
  <si>
    <t>L.M6.1.1</t>
  </si>
  <si>
    <t>L.M6.1.2</t>
  </si>
  <si>
    <t>L.M6.1.3</t>
  </si>
  <si>
    <t>L3.3</t>
  </si>
  <si>
    <t>L3.3.1</t>
  </si>
  <si>
    <t>L3.3.2</t>
  </si>
  <si>
    <t>L3.3.3</t>
  </si>
  <si>
    <t>L.M7.1</t>
  </si>
  <si>
    <t>L.M7.1.1</t>
  </si>
  <si>
    <t>L.M7.1.2</t>
  </si>
  <si>
    <t>L.M7.1.3</t>
  </si>
  <si>
    <t>L.M8.1</t>
  </si>
  <si>
    <t>L.M8.1.1</t>
  </si>
  <si>
    <t>L.M8.1.2</t>
  </si>
  <si>
    <t>L.M8.1.3</t>
  </si>
  <si>
    <t>L.M9.1</t>
  </si>
  <si>
    <t>L.M9.1.1</t>
  </si>
  <si>
    <t>L.M9.1.2</t>
  </si>
  <si>
    <t>L.M9.1.3</t>
  </si>
  <si>
    <t>L3.4</t>
  </si>
  <si>
    <t>L3.4.1</t>
  </si>
  <si>
    <t>L3.4.2</t>
  </si>
  <si>
    <t>L3.4.3</t>
  </si>
  <si>
    <t>L.M10.1</t>
  </si>
  <si>
    <t>L.M10.1.1</t>
  </si>
  <si>
    <t>L.M10.1.2</t>
  </si>
  <si>
    <t>L.M10.1.3</t>
  </si>
  <si>
    <t>L.M11.1</t>
  </si>
  <si>
    <t>L.M11.1.1</t>
  </si>
  <si>
    <t>L.M11.1.2</t>
  </si>
  <si>
    <t>L.M11.1.3</t>
  </si>
  <si>
    <t>L.M12.1</t>
  </si>
  <si>
    <t>L.M12.1.1</t>
  </si>
  <si>
    <t>L.M12.1.2</t>
  </si>
  <si>
    <t>L.M12.1.3</t>
  </si>
  <si>
    <t>L4</t>
  </si>
  <si>
    <t>I квартал</t>
  </si>
  <si>
    <t>I полугодие</t>
  </si>
  <si>
    <t>9 месяцев</t>
  </si>
  <si>
    <t>год</t>
  </si>
  <si>
    <r>
      <t xml:space="preserve">Отклонения </t>
    </r>
    <r>
      <rPr>
        <vertAlign val="superscript"/>
        <sz val="9"/>
        <rFont val="Tahoma"/>
        <family val="2"/>
        <charset val="204"/>
      </rPr>
      <t>2</t>
    </r>
  </si>
  <si>
    <t>Всего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</si>
  <si>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</si>
  <si>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</si>
  <si>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</si>
  <si>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</si>
  <si>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</si>
  <si>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</si>
  <si>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</si>
  <si>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</si>
  <si>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</si>
  <si>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</si>
  <si>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</si>
  <si>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</si>
  <si>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№ п/п</t>
  </si>
  <si>
    <t>Группа, к которой относятся мероприятия инвестиционной программы</t>
  </si>
  <si>
    <t>Подгруппа, к которой относятся мероприятия инвестиционной программы</t>
  </si>
  <si>
    <t>Капитальные вложения по этапу процесса теплоснабжения</t>
  </si>
  <si>
    <t>Наименование строек</t>
  </si>
  <si>
    <t>Территория оказания услуг</t>
  </si>
  <si>
    <t>Период реализации согласно ИП, лет</t>
  </si>
  <si>
    <t>Плановый год ввода в эксплуатацию / выполнения мероприятия</t>
  </si>
  <si>
    <t>Фактическая дата ввода в эксплуатацию / выполнения мероприятия</t>
  </si>
  <si>
    <t>Стадия выполнения, %</t>
  </si>
  <si>
    <t>Ссылка на обосновывающие материалы (акты выполненных работ, если факт положительный)</t>
  </si>
  <si>
    <t>№ объекта</t>
  </si>
  <si>
    <t>Объект инфраструктуры ТЭ</t>
  </si>
  <si>
    <t>Наименование объекта</t>
  </si>
  <si>
    <t>Тип объекта</t>
  </si>
  <si>
    <t>Адрес объекта</t>
  </si>
  <si>
    <t>№ источника</t>
  </si>
  <si>
    <t>Источник финансирования</t>
  </si>
  <si>
    <t>В рамках концессионного соглашения</t>
  </si>
  <si>
    <t>Наименование концессионного соглашения</t>
  </si>
  <si>
    <t>Дата начала</t>
  </si>
  <si>
    <t>Дата окончания</t>
  </si>
  <si>
    <t>Наименование решения по КС</t>
  </si>
  <si>
    <t>Тип решения по КС</t>
  </si>
  <si>
    <t>№ решения по КС</t>
  </si>
  <si>
    <t>Дата принятия решения по КС</t>
  </si>
  <si>
    <r>
      <t xml:space="preserve">Всего утверждено на весь период реализации ИП (полная стоимость) </t>
    </r>
    <r>
      <rPr>
        <vertAlign val="superscript"/>
        <sz val="9"/>
        <rFont val="Tahoma"/>
        <family val="2"/>
        <charset val="204"/>
      </rPr>
      <t>1</t>
    </r>
  </si>
  <si>
    <t>Муниципальный район</t>
  </si>
  <si>
    <t>Муниципальное образование</t>
  </si>
  <si>
    <t>ОКТМО</t>
  </si>
  <si>
    <t>Тип муниципального образования</t>
  </si>
  <si>
    <t>Численность населения</t>
  </si>
  <si>
    <t>месяц</t>
  </si>
  <si>
    <t>план</t>
  </si>
  <si>
    <t>факт</t>
  </si>
  <si>
    <t>Населенный пункт</t>
  </si>
  <si>
    <t>улица, проезд, проспект, переулок, и т.п.</t>
  </si>
  <si>
    <t>дом, корпус, строение</t>
  </si>
  <si>
    <t>%</t>
  </si>
  <si>
    <t>Всего в рамках ИП</t>
  </si>
  <si>
    <t>Собственные средства</t>
  </si>
  <si>
    <t>1.1</t>
  </si>
  <si>
    <t>Прибыль направляемая на инвестиции</t>
  </si>
  <si>
    <t>1.2</t>
  </si>
  <si>
    <t>Амортизационные отчисления</t>
  </si>
  <si>
    <t>1.3</t>
  </si>
  <si>
    <t>Прочие собственные средства</t>
  </si>
  <si>
    <t>1.4</t>
  </si>
  <si>
    <t>За счет платы за технологическое присоединение</t>
  </si>
  <si>
    <t>2</t>
  </si>
  <si>
    <t>Привлеченные средства</t>
  </si>
  <si>
    <t>2.1</t>
  </si>
  <si>
    <t>Кредиты</t>
  </si>
  <si>
    <t>2.2</t>
  </si>
  <si>
    <t>Займы</t>
  </si>
  <si>
    <t>2.3</t>
  </si>
  <si>
    <t>Прочие привлеченные средства</t>
  </si>
  <si>
    <t>3</t>
  </si>
  <si>
    <t>Бюджетное финансирование</t>
  </si>
  <si>
    <t>3.1</t>
  </si>
  <si>
    <t>Федеральный бюджет</t>
  </si>
  <si>
    <t>3.2</t>
  </si>
  <si>
    <t>Бюджет субъекта РФ</t>
  </si>
  <si>
    <t>3.3</t>
  </si>
  <si>
    <t>Бюджет муниципального образования</t>
  </si>
  <si>
    <t>4</t>
  </si>
  <si>
    <t>Прочие источники финансирования</t>
  </si>
  <si>
    <t>4.1</t>
  </si>
  <si>
    <t>Лизинг</t>
  </si>
  <si>
    <t>4.2</t>
  </si>
  <si>
    <t>Прочие</t>
  </si>
  <si>
    <t>Всего в рамках КС</t>
  </si>
  <si>
    <r>
      <t xml:space="preserve">Осталось профинансировать всего по результатам отчетного периода </t>
    </r>
    <r>
      <rPr>
        <vertAlign val="superscript"/>
        <sz val="9"/>
        <rFont val="Tahoma"/>
        <family val="2"/>
        <charset val="204"/>
      </rPr>
      <t>3</t>
    </r>
  </si>
  <si>
    <r>
      <t xml:space="preserve">Отклонения </t>
    </r>
    <r>
      <rPr>
        <vertAlign val="superscript"/>
        <sz val="9"/>
        <rFont val="Tahoma"/>
        <family val="2"/>
        <charset val="204"/>
      </rPr>
      <t>2</t>
    </r>
    <r>
      <rPr>
        <sz val="11"/>
        <color theme="1"/>
        <rFont val="Calibri"/>
        <family val="2"/>
        <scheme val="minor"/>
      </rPr>
      <t>, из них за счет:</t>
    </r>
  </si>
  <si>
    <t>Причины отклонений</t>
  </si>
  <si>
    <t>уточнения стоимости по результатам утвержденной проектно-сметной документации</t>
  </si>
  <si>
    <t>уточнения стоимости по результатам конкурсов, заключенных договоров (закупочных процедур)</t>
  </si>
  <si>
    <t>Прочее (наименование)</t>
  </si>
  <si>
    <t>Прочее, тыс.руб.</t>
  </si>
  <si>
    <t>Ссылка на обосновывающие материалы
(факт больше плана)</t>
  </si>
  <si>
    <t>Реконструкция или модернизация существующих объектов теплоснабжения в целях снижения уровня износа существующих объектов теплоснабжения</t>
  </si>
  <si>
    <t>реконструкция или модернизация существующих тепловых сетей</t>
  </si>
  <si>
    <t>Прочие объекты и мероприятия, относимые к регулируемому виду деятельности</t>
  </si>
  <si>
    <t>Реконструкция теплотрассы с увеличением диаметра ТК-7-ТК-8-ТК-9 Лазо СМР</t>
  </si>
  <si>
    <t>город Новокузнецк</t>
  </si>
  <si>
    <t>32731000</t>
  </si>
  <si>
    <t>декабрь</t>
  </si>
  <si>
    <t>2021</t>
  </si>
  <si>
    <t>без привязки к объекту</t>
  </si>
  <si>
    <t>1</t>
  </si>
  <si>
    <t>Реконструкция теплотрассы с увеличением диаметра ТК-8 Курако-ТК-14-Курако, Проектирование</t>
  </si>
  <si>
    <t>Реконструкция теплотрассы с увеличением диаметра ТК-8 Курако (ТК-1-пристроен)-К-3-ТК1-ТК-2-ТК-3-ТК-4-ТК-5-ТК-6-ТК-7-ТК-8-ТК-9-ТК-10-ТК-11-ТК-12-ТК-12-ТК-13-ТК-14-ТК-15-ТК-16-ТК-17-ТК-18 Строителей,проектирование</t>
  </si>
  <si>
    <t>Реконструкция теплотрассы с увеличением диаметра ТК-8-ТК-14 Курако (1 этап ТК-8-УТ-11 Курако) СМР</t>
  </si>
  <si>
    <t>2022</t>
  </si>
  <si>
    <t>https://portal.eias.ru/Portal/DownloadPage.aspx?type=12&amp;guid=e8516f9c-0d99-4ce8-a3c3-14552dff446a</t>
  </si>
  <si>
    <t>-</t>
  </si>
  <si>
    <t>Реконструкция теплотрассы с увеличением диаметра ТК-8-ТК-14 Курако (2 этап УТ-11-ТК-13 Курако) СМР</t>
  </si>
  <si>
    <t>2023</t>
  </si>
  <si>
    <t>Реконструкция теплотрассы с увеличением диаметра ТК-8-ТК-14 Курако (2 этап ТК-13-ТК-14 Курако) СМР</t>
  </si>
  <si>
    <t>2024</t>
  </si>
  <si>
    <t>Реконструкция теплотрассы с увеличением диаметра ЦТП ДОЗ (ул.ДОЗ 17Б)-К-18/4 ДОЗ. Проектирование</t>
  </si>
  <si>
    <t>Реконструкция теплотрассы с увеличением диаметра К-18/4 ДОЗ-К-18/5-К-18/6 ДОЗ К-18/4-К-18/7 ДОЗ. Проектирование</t>
  </si>
  <si>
    <t>Реконструкция теплотрассы с увеличением диаметра ЦТП ДОЗ (ул.ДОЗ 17 Б)-К-18/4 ДОЗ . СМР</t>
  </si>
  <si>
    <t>Реконструкция теплотрассы с увеличением диаметра К-18/4 ДОЗ-К-18/5-К-18/6 ДОЗ К-18/4-К-18/17 ДОЗ. СМР</t>
  </si>
  <si>
    <t>Реконструкция теплотрассы с увеличением диаметра ТК-8 Курако (ТК-Г пристроен)-К-3-ТК-1-ТК-2-ТК-3-ТК-4-ТК-5-ТК-6-ТК-7-ТК-8-ТК-9-ТК-10-ТК-11-ТК-12-ТК-13-ТК-14-ТК-15-ТК-16-ТК-17-ТК-18 Строителей (1этап ТК-8Курако (ТК-Г-пристроен) -К-3-ТК-1-ТК-2-ТК-3). СМР</t>
  </si>
  <si>
    <t>2025</t>
  </si>
  <si>
    <t>Реконструкция теплотрассы с увеличением диаметра ТК-5 Колхозный-ТК-6 (пересечение с ул. Орджоникидзе); ТК-6 (пересечение с ул. Орджоникидзе)-ТК-9 Орджоникидзе,Проектирование</t>
  </si>
  <si>
    <t>Реконструкция теплотрассы с увеличением диаметра ТК-8 Курако (ТК-1-пристроен)-К-3-ТК-1-ТК-2-ТК-3-ТК-4-ТК-5-ТК-6-ТК-7-ТК-8-ТК-9-ТК-10-ТК-11-ТК-12-ТК-13-ТК-14-ТК-15-ТК-16-ТК-17-ТК-18 Строителей.(2 этап ТК-3-ТК-4-ТК-5-ТК-6-ТК-7 Строителей),СМР</t>
  </si>
  <si>
    <t>2026</t>
  </si>
  <si>
    <t>Реконструкция теплотрассы с увеличением диаметра ТК-8 Курако (ТК-1-пристроен)-К-3-ТК-1-ТК-2-ТК-3-ТК-4-ТК-5-ТК-6-ТК-7-ТК-8-ТК-9-ТК-10-ТК-11-ТК-12-ТК-13-ТК-14-ТК-15-ТК-16-ТК-17-ТК-18 Строителей.(3 этап ТК-7-ТК-8-ТК-9-ТК-10-ТК-11-ТК-12 Строителей),СМР</t>
  </si>
  <si>
    <t>2027</t>
  </si>
  <si>
    <t>Реконструкция теплотрассы с увеличением диаметра ТК-8 Курако (ТК-1-пристроен)-К-3-ТК-1-ТК-2-ТК-3-ТК-4-ТК-5-ТК-6-ТК-7-ТК-8-ТК-9-ТК-10-ТК-11-ТК-12-ТК-13-ТК-14-ТК-15-ТК-16-ТК-17-ТК-18 Строителей.(4 этап ТК-12-ТК-13-ТК-14-ТК-15 Строителей),СМР</t>
  </si>
  <si>
    <t>2028</t>
  </si>
  <si>
    <t>Реконструкция теплотрассы с увеличением диаметра ТК-8 Курако (ТК-1-пристроен)-К-3-ТК-1-ТК-2-ТК-3-ТК-4-ТК-5-ТК-6-ТК-7-ТК-8-ТК-9-ТК-10-ТК-11-ТК-12-ТК-13-ТК-14-ТК-15-ТК-16-ТК-17-ТК-18 Строителей.(5 этап ТК-15-ТК-16-ТК-17-ТК-18 Строителей),СМР</t>
  </si>
  <si>
    <t>2029</t>
  </si>
  <si>
    <t>Реконструкция теплотрассы с увеличением диаметра ТК-5 Колхозный-ТК-6 (пересечение с ул. Орджоникидзе); ТК-6 (пересечение с ул. Орджоникидзе)-ТК-9 Орджоникидзе,СМР</t>
  </si>
  <si>
    <t>2031</t>
  </si>
  <si>
    <t>Реконструкция теплотрассы с увеличением диаметра ТК-14/7 Мира-ТК-14/9-ТК-14/10-ТК-14/11 Авиаторов,СМР</t>
  </si>
  <si>
    <t>2030</t>
  </si>
  <si>
    <t>Реконструкция теплотрассы с увеличением диаметра ТК-14/11 Авиаторов-ТК-14/12-ТК-14/13-ТК-14/14 Авиаторов, СМР</t>
  </si>
  <si>
    <t>Реконструкция теплотрассы с увеличением диаметра ТК-III-13 Тореза-ТК-9/1-пр. Советской Армии,36-транзит пр.Советской Армии,34, СМР</t>
  </si>
  <si>
    <r>
      <rPr>
        <vertAlign val="superscript"/>
        <sz val="9"/>
        <rFont val="Tahoma"/>
        <family val="2"/>
        <charset val="204"/>
      </rPr>
      <t>1</t>
    </r>
    <r>
      <rPr>
        <sz val="11"/>
        <color theme="1"/>
        <rFont val="Calibri"/>
        <family val="2"/>
        <scheme val="minor"/>
      </rPr>
      <t xml:space="preserve"> В соответствии с утвержденной инвестиционной программой</t>
    </r>
  </si>
  <si>
    <r>
      <rPr>
        <vertAlign val="superscript"/>
        <sz val="9"/>
        <rFont val="Tahoma"/>
        <family val="2"/>
        <charset val="204"/>
      </rPr>
      <t>2</t>
    </r>
    <r>
      <rPr>
        <sz val="11"/>
        <color theme="1"/>
        <rFont val="Calibri"/>
        <family val="2"/>
        <scheme val="minor"/>
      </rPr>
      <t xml:space="preserve"> Нарастающим итогом за год</t>
    </r>
  </si>
  <si>
    <r>
      <rPr>
        <vertAlign val="superscript"/>
        <sz val="9"/>
        <rFont val="Tahoma"/>
        <family val="2"/>
        <charset val="204"/>
      </rPr>
      <t>3</t>
    </r>
    <r>
      <rPr>
        <sz val="11"/>
        <color theme="1"/>
        <rFont val="Calibri"/>
        <family val="2"/>
        <scheme val="minor"/>
      </rPr>
      <t xml:space="preserve"> В ценах отчетного года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</si>
</sst>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00"/>
  </numFmts>
  <fonts count="25" x14ac:knownFonts="1">
    <font>
      <sz val="11"/>
      <color theme="1"/>
      <name val="Calibri"/>
      <family val="2"/>
      <scheme val="minor"/>
    </font>
    <font>
      <sz val="9"/>
      <name val="Tahoma"/>
      <family val="2"/>
      <charset val="204"/>
    </font>
    <font>
      <sz val="9"/>
      <color indexed="9"/>
      <name val="Tahoma"/>
      <family val="2"/>
      <charset val="204"/>
    </font>
    <font>
      <sz val="9"/>
      <color indexed="10"/>
      <name val="Tahoma"/>
      <family val="2"/>
      <charset val="204"/>
    </font>
    <font>
      <sz val="16"/>
      <name val="Tahoma"/>
      <family val="2"/>
      <charset val="204"/>
    </font>
    <font>
      <sz val="11"/>
      <color indexed="8"/>
      <name val="Calibri"/>
      <family val="2"/>
      <charset val="204"/>
    </font>
    <font>
      <sz val="10"/>
      <name val="Tahoma"/>
      <family val="2"/>
      <charset val="204"/>
    </font>
    <font>
      <b/>
      <sz val="9"/>
      <name val="Tahoma"/>
      <family val="2"/>
      <charset val="204"/>
    </font>
    <font>
      <sz val="9"/>
      <color indexed="60"/>
      <name val="Tahoma"/>
      <family val="2"/>
      <charset val="204"/>
    </font>
    <font>
      <sz val="9"/>
      <color theme="0"/>
      <name val="Tahoma"/>
      <family val="2"/>
      <charset val="204"/>
    </font>
    <font>
      <sz val="10"/>
      <name val="Arial Cyr"/>
      <charset val="204"/>
    </font>
    <font>
      <sz val="16"/>
      <color indexed="9"/>
      <name val="Tahoma"/>
      <family val="2"/>
      <charset val="204"/>
    </font>
    <font>
      <sz val="10"/>
      <color theme="0"/>
      <name val="Wingdings 2"/>
      <family val="1"/>
      <charset val="2"/>
    </font>
    <font>
      <u/>
      <sz val="9"/>
      <color rgb="FF333399"/>
      <name val="Tahoma"/>
      <family val="2"/>
      <charset val="204"/>
    </font>
    <font>
      <sz val="10"/>
      <name val="Arial"/>
      <family val="2"/>
      <charset val="204"/>
    </font>
    <font>
      <sz val="9"/>
      <color indexed="8"/>
      <name val="Tahoma"/>
      <family val="2"/>
      <charset val="204"/>
    </font>
    <font>
      <b/>
      <sz val="14"/>
      <name val="Franklin Gothic Medium"/>
      <family val="2"/>
      <charset val="204"/>
    </font>
    <font>
      <b/>
      <sz val="10"/>
      <name val="Tahoma"/>
      <family val="2"/>
      <charset val="204"/>
    </font>
    <font>
      <vertAlign val="superscript"/>
      <sz val="9"/>
      <name val="Tahoma"/>
      <family val="2"/>
      <charset val="204"/>
    </font>
    <font>
      <sz val="8"/>
      <name val="Tahoma"/>
      <family val="2"/>
      <charset val="204"/>
    </font>
    <font>
      <b/>
      <sz val="9"/>
      <color theme="0"/>
      <name val="Tahoma"/>
      <family val="2"/>
      <charset val="204"/>
    </font>
    <font>
      <sz val="9"/>
      <color rgb="FFFF0000"/>
      <name val="Tahoma"/>
      <family val="2"/>
      <charset val="204"/>
    </font>
    <font>
      <sz val="9"/>
      <color indexed="22"/>
      <name val="Tahoma"/>
      <family val="2"/>
      <charset val="204"/>
    </font>
    <font>
      <b/>
      <sz val="9"/>
      <color indexed="62"/>
      <name val="Tahoma"/>
      <family val="2"/>
      <charset val="204"/>
    </font>
    <font>
      <sz val="9"/>
      <color indexed="81"/>
      <name val="Tahoma"/>
      <family val="2"/>
      <charset val="204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indexed="22"/>
        <bgColor indexed="64"/>
      </patternFill>
    </fill>
    <fill>
      <patternFill patternType="lightDown">
        <fgColor indexed="22"/>
      </patternFill>
    </fill>
    <fill>
      <patternFill patternType="lightDown">
        <fgColor indexed="22"/>
        <bgColor indexed="9"/>
      </patternFill>
    </fill>
  </fills>
  <borders count="13">
    <border>
      <left/>
      <right/>
      <top/>
      <bottom/>
      <diagonal/>
    </border>
    <border>
      <left/>
      <right/>
      <top style="thin">
        <color indexed="55"/>
      </top>
      <bottom/>
      <diagonal/>
    </border>
    <border>
      <left style="thin">
        <color indexed="55"/>
      </left>
      <right/>
      <top style="thin">
        <color indexed="55"/>
      </top>
      <bottom/>
      <diagonal/>
    </border>
    <border>
      <left style="thin">
        <color indexed="55"/>
      </left>
      <right/>
      <top/>
      <bottom/>
      <diagonal/>
    </border>
    <border>
      <left/>
      <right style="thin">
        <color indexed="55"/>
      </right>
      <top/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 style="dotted">
        <color indexed="55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55"/>
      </left>
      <right/>
      <top style="medium">
        <color indexed="55"/>
      </top>
      <bottom/>
      <diagonal/>
    </border>
    <border>
      <left/>
      <right/>
      <top style="medium">
        <color indexed="55"/>
      </top>
      <bottom/>
      <diagonal/>
    </border>
    <border>
      <left style="thin">
        <color indexed="55"/>
      </left>
      <right style="thin">
        <color indexed="55"/>
      </right>
      <top/>
      <bottom/>
      <diagonal/>
    </border>
  </borders>
  <cellStyleXfs count="11">
    <xf numFmtId="0" fontId="0" fillId="0" borderId="0"/>
    <xf numFmtId="0" fontId="1" fillId="0" borderId="0">
      <alignment horizontal="left" vertical="center"/>
    </xf>
    <xf numFmtId="0" fontId="5" fillId="0" borderId="0"/>
    <xf numFmtId="0" fontId="10" fillId="0" borderId="0"/>
    <xf numFmtId="0" fontId="10" fillId="0" borderId="0"/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6" fillId="0" borderId="0" applyBorder="0">
      <alignment horizontal="center" vertical="center" wrapText="1"/>
    </xf>
    <xf numFmtId="0" fontId="7" fillId="0" borderId="7" applyBorder="0">
      <alignment horizontal="center" vertical="center" wrapText="1"/>
    </xf>
    <xf numFmtId="4" fontId="1" fillId="7" borderId="8" applyBorder="0">
      <alignment horizontal="right"/>
    </xf>
    <xf numFmtId="4" fontId="1" fillId="3" borderId="9" applyBorder="0">
      <alignment horizontal="right"/>
    </xf>
  </cellStyleXfs>
  <cellXfs count="207">
    <xf numFmtId="0" fontId="0" fillId="0" borderId="0" xfId="0"/>
    <xf numFmtId="0" fontId="2" fillId="0" borderId="0" xfId="1" applyNumberFormat="1" applyFont="1" applyFill="1" applyAlignment="1" applyProtection="1">
      <alignment vertical="center" wrapText="1"/>
    </xf>
    <xf numFmtId="0" fontId="2" fillId="0" borderId="0" xfId="1" applyFont="1" applyFill="1" applyAlignment="1" applyProtection="1">
      <alignment horizontal="left" vertical="center" wrapText="1"/>
    </xf>
    <xf numFmtId="0" fontId="2" fillId="0" borderId="0" xfId="1" applyFont="1" applyAlignment="1" applyProtection="1">
      <alignment vertical="center" wrapText="1"/>
    </xf>
    <xf numFmtId="0" fontId="2" fillId="0" borderId="0" xfId="1" applyFont="1" applyAlignment="1" applyProtection="1">
      <alignment horizontal="center" vertical="center" wrapText="1"/>
    </xf>
    <xf numFmtId="0" fontId="2" fillId="0" borderId="0" xfId="1" applyFont="1" applyFill="1" applyAlignment="1" applyProtection="1">
      <alignment vertical="center" wrapText="1"/>
    </xf>
    <xf numFmtId="0" fontId="3" fillId="0" borderId="0" xfId="1" applyFont="1" applyAlignment="1" applyProtection="1">
      <alignment vertical="center" wrapText="1"/>
    </xf>
    <xf numFmtId="0" fontId="1" fillId="0" borderId="0" xfId="1" applyFont="1" applyAlignment="1" applyProtection="1">
      <alignment vertical="center" wrapText="1"/>
    </xf>
    <xf numFmtId="0" fontId="1" fillId="0" borderId="0" xfId="1" applyFont="1" applyAlignment="1" applyProtection="1">
      <alignment horizontal="center" vertical="center" wrapText="1"/>
    </xf>
    <xf numFmtId="0" fontId="1" fillId="2" borderId="0" xfId="1" applyFont="1" applyFill="1" applyBorder="1" applyAlignment="1" applyProtection="1">
      <alignment vertical="center" wrapText="1"/>
    </xf>
    <xf numFmtId="0" fontId="1" fillId="0" borderId="0" xfId="1" applyFont="1" applyBorder="1" applyAlignment="1" applyProtection="1">
      <alignment vertical="center" wrapText="1"/>
    </xf>
    <xf numFmtId="0" fontId="1" fillId="0" borderId="0" xfId="1" applyFont="1" applyBorder="1" applyAlignment="1" applyProtection="1">
      <alignment horizontal="right" vertical="center"/>
    </xf>
    <xf numFmtId="0" fontId="4" fillId="2" borderId="0" xfId="1" applyFont="1" applyFill="1" applyBorder="1" applyAlignment="1" applyProtection="1">
      <alignment vertical="center" wrapText="1"/>
    </xf>
    <xf numFmtId="0" fontId="6" fillId="0" borderId="1" xfId="2" applyFont="1" applyFill="1" applyBorder="1" applyAlignment="1">
      <alignment horizontal="center" vertical="center" wrapText="1"/>
    </xf>
    <xf numFmtId="0" fontId="7" fillId="2" borderId="0" xfId="1" applyFont="1" applyFill="1" applyBorder="1" applyAlignment="1" applyProtection="1">
      <alignment vertical="center" wrapText="1"/>
    </xf>
    <xf numFmtId="0" fontId="1" fillId="2" borderId="1" xfId="1" applyFont="1" applyFill="1" applyBorder="1" applyAlignment="1" applyProtection="1">
      <alignment horizontal="right" vertical="center" wrapText="1" indent="1"/>
    </xf>
    <xf numFmtId="0" fontId="8" fillId="2" borderId="1" xfId="1" applyFont="1" applyFill="1" applyBorder="1" applyAlignment="1" applyProtection="1">
      <alignment horizontal="center" vertical="center" wrapText="1"/>
    </xf>
    <xf numFmtId="0" fontId="9" fillId="0" borderId="0" xfId="1" applyFont="1" applyAlignment="1" applyProtection="1">
      <alignment vertical="center" wrapText="1"/>
    </xf>
    <xf numFmtId="0" fontId="1" fillId="2" borderId="0" xfId="1" applyFont="1" applyFill="1" applyBorder="1" applyAlignment="1" applyProtection="1">
      <alignment horizontal="right" vertical="center" wrapText="1" indent="1"/>
    </xf>
    <xf numFmtId="0" fontId="0" fillId="3" borderId="2" xfId="1" applyFont="1" applyFill="1" applyBorder="1" applyAlignment="1" applyProtection="1">
      <alignment horizontal="center" vertical="center"/>
    </xf>
    <xf numFmtId="0" fontId="7" fillId="2" borderId="3" xfId="1" applyFont="1" applyFill="1" applyBorder="1" applyAlignment="1" applyProtection="1">
      <alignment vertical="center" wrapText="1"/>
    </xf>
    <xf numFmtId="14" fontId="2" fillId="2" borderId="0" xfId="1" applyNumberFormat="1" applyFont="1" applyFill="1" applyBorder="1" applyAlignment="1" applyProtection="1">
      <alignment horizontal="center" vertical="center" wrapText="1"/>
    </xf>
    <xf numFmtId="0" fontId="2" fillId="2" borderId="0" xfId="1" applyNumberFormat="1" applyFont="1" applyFill="1" applyBorder="1" applyAlignment="1" applyProtection="1">
      <alignment horizontal="center" vertical="center" wrapText="1"/>
    </xf>
    <xf numFmtId="0" fontId="1" fillId="2" borderId="1" xfId="1" applyNumberFormat="1" applyFont="1" applyFill="1" applyBorder="1" applyAlignment="1" applyProtection="1">
      <alignment horizontal="center" vertical="center" wrapText="1"/>
    </xf>
    <xf numFmtId="0" fontId="1" fillId="2" borderId="0" xfId="1" applyFont="1" applyFill="1" applyBorder="1" applyAlignment="1" applyProtection="1">
      <alignment horizontal="center" vertical="center" wrapText="1"/>
    </xf>
    <xf numFmtId="0" fontId="1" fillId="2" borderId="4" xfId="1" applyFont="1" applyFill="1" applyBorder="1" applyAlignment="1" applyProtection="1">
      <alignment horizontal="right" vertical="center" wrapText="1" indent="1"/>
    </xf>
    <xf numFmtId="0" fontId="1" fillId="3" borderId="2" xfId="1" applyNumberFormat="1" applyFont="1" applyFill="1" applyBorder="1" applyAlignment="1" applyProtection="1">
      <alignment horizontal="center" vertical="center"/>
    </xf>
    <xf numFmtId="0" fontId="1" fillId="2" borderId="3" xfId="1" applyFont="1" applyFill="1" applyBorder="1" applyAlignment="1" applyProtection="1">
      <alignment vertical="center" wrapText="1"/>
    </xf>
    <xf numFmtId="0" fontId="0" fillId="2" borderId="0" xfId="1" applyFont="1" applyFill="1" applyBorder="1" applyAlignment="1" applyProtection="1">
      <alignment horizontal="right" vertical="center" wrapText="1" indent="1"/>
    </xf>
    <xf numFmtId="0" fontId="1" fillId="4" borderId="5" xfId="1" applyNumberFormat="1" applyFont="1" applyFill="1" applyBorder="1" applyAlignment="1" applyProtection="1">
      <alignment horizontal="center" vertical="center" wrapText="1"/>
      <protection locked="0"/>
    </xf>
    <xf numFmtId="0" fontId="0" fillId="2" borderId="4" xfId="1" applyFont="1" applyFill="1" applyBorder="1" applyAlignment="1" applyProtection="1">
      <alignment horizontal="right" vertical="center" wrapText="1" indent="1"/>
    </xf>
    <xf numFmtId="0" fontId="0" fillId="3" borderId="5" xfId="1" applyNumberFormat="1" applyFont="1" applyFill="1" applyBorder="1" applyAlignment="1" applyProtection="1">
      <alignment horizontal="center" vertical="center"/>
    </xf>
    <xf numFmtId="1" fontId="9" fillId="2" borderId="3" xfId="1" applyNumberFormat="1" applyFont="1" applyFill="1" applyBorder="1" applyAlignment="1" applyProtection="1">
      <alignment vertical="center" wrapText="1"/>
    </xf>
    <xf numFmtId="0" fontId="0" fillId="3" borderId="5" xfId="3" applyNumberFormat="1" applyFont="1" applyFill="1" applyBorder="1" applyAlignment="1" applyProtection="1">
      <alignment horizontal="center" vertical="center" wrapText="1"/>
    </xf>
    <xf numFmtId="4" fontId="9" fillId="0" borderId="0" xfId="1" applyNumberFormat="1" applyFont="1" applyAlignment="1" applyProtection="1">
      <alignment vertical="center" wrapText="1"/>
    </xf>
    <xf numFmtId="0" fontId="3" fillId="0" borderId="0" xfId="1" applyFont="1" applyAlignment="1" applyProtection="1">
      <alignment horizontal="center" vertical="center" wrapText="1"/>
    </xf>
    <xf numFmtId="0" fontId="1" fillId="2" borderId="0" xfId="1" applyNumberFormat="1" applyFont="1" applyFill="1" applyBorder="1" applyAlignment="1" applyProtection="1">
      <alignment horizontal="right" vertical="center" wrapText="1" indent="1"/>
    </xf>
    <xf numFmtId="14" fontId="1" fillId="2" borderId="0" xfId="1" applyNumberFormat="1" applyFont="1" applyFill="1" applyBorder="1" applyAlignment="1" applyProtection="1">
      <alignment horizontal="center" vertical="center" wrapText="1"/>
    </xf>
    <xf numFmtId="0" fontId="1" fillId="0" borderId="6" xfId="1" applyFont="1" applyBorder="1" applyAlignment="1" applyProtection="1">
      <alignment vertical="center" wrapText="1"/>
    </xf>
    <xf numFmtId="0" fontId="1" fillId="2" borderId="6" xfId="1" applyFont="1" applyFill="1" applyBorder="1" applyAlignment="1" applyProtection="1">
      <alignment horizontal="center" wrapText="1"/>
    </xf>
    <xf numFmtId="0" fontId="11" fillId="2" borderId="0" xfId="1" applyNumberFormat="1" applyFont="1" applyFill="1" applyBorder="1" applyAlignment="1" applyProtection="1">
      <alignment horizontal="center" vertical="center" wrapText="1"/>
    </xf>
    <xf numFmtId="0" fontId="0" fillId="3" borderId="2" xfId="1" applyFont="1" applyFill="1" applyBorder="1" applyAlignment="1" applyProtection="1">
      <alignment horizontal="center" vertical="center" wrapText="1"/>
    </xf>
    <xf numFmtId="14" fontId="1" fillId="2" borderId="3" xfId="1" applyNumberFormat="1" applyFont="1" applyFill="1" applyBorder="1" applyAlignment="1" applyProtection="1">
      <alignment horizontal="center" vertical="center" wrapText="1"/>
    </xf>
    <xf numFmtId="0" fontId="9" fillId="0" borderId="0" xfId="1" applyFont="1" applyFill="1" applyAlignment="1" applyProtection="1">
      <alignment vertical="center"/>
    </xf>
    <xf numFmtId="0" fontId="12" fillId="0" borderId="0" xfId="1" applyFont="1" applyAlignment="1" applyProtection="1">
      <alignment vertical="center" wrapText="1"/>
    </xf>
    <xf numFmtId="49" fontId="1" fillId="3" borderId="2" xfId="1" applyNumberFormat="1" applyFont="1" applyFill="1" applyBorder="1" applyAlignment="1" applyProtection="1">
      <alignment horizontal="center" vertical="center" wrapText="1"/>
    </xf>
    <xf numFmtId="0" fontId="1" fillId="3" borderId="2" xfId="1" applyNumberFormat="1" applyFont="1" applyFill="1" applyBorder="1" applyAlignment="1" applyProtection="1">
      <alignment horizontal="center" vertical="center" wrapText="1"/>
    </xf>
    <xf numFmtId="49" fontId="9" fillId="0" borderId="0" xfId="1" applyNumberFormat="1" applyFont="1" applyFill="1" applyAlignment="1" applyProtection="1">
      <alignment vertical="center"/>
    </xf>
    <xf numFmtId="0" fontId="1" fillId="0" borderId="1" xfId="1" applyNumberFormat="1" applyFont="1" applyFill="1" applyBorder="1" applyAlignment="1" applyProtection="1">
      <alignment horizontal="center" vertical="center" wrapText="1"/>
    </xf>
    <xf numFmtId="14" fontId="1" fillId="3" borderId="2" xfId="1" applyNumberFormat="1" applyFont="1" applyFill="1" applyBorder="1" applyAlignment="1" applyProtection="1">
      <alignment horizontal="center" vertical="center" wrapText="1"/>
    </xf>
    <xf numFmtId="14" fontId="1" fillId="3" borderId="2" xfId="4" applyNumberFormat="1" applyFont="1" applyFill="1" applyBorder="1" applyAlignment="1" applyProtection="1">
      <alignment horizontal="center" vertical="center" wrapText="1"/>
    </xf>
    <xf numFmtId="0" fontId="1" fillId="0" borderId="1" xfId="4" applyNumberFormat="1" applyFont="1" applyFill="1" applyBorder="1" applyAlignment="1" applyProtection="1">
      <alignment horizontal="center" vertical="center" wrapText="1"/>
    </xf>
    <xf numFmtId="0" fontId="1" fillId="3" borderId="2" xfId="4" applyNumberFormat="1" applyFont="1" applyFill="1" applyBorder="1" applyAlignment="1" applyProtection="1">
      <alignment horizontal="center" vertical="center" wrapText="1"/>
    </xf>
    <xf numFmtId="0" fontId="1" fillId="3" borderId="5" xfId="1" applyNumberFormat="1" applyFont="1" applyFill="1" applyBorder="1" applyAlignment="1" applyProtection="1">
      <alignment horizontal="center" vertical="center" wrapText="1"/>
    </xf>
    <xf numFmtId="49" fontId="1" fillId="3" borderId="5" xfId="1" applyNumberFormat="1" applyFont="1" applyFill="1" applyBorder="1" applyAlignment="1" applyProtection="1">
      <alignment horizontal="center" vertical="center" wrapText="1"/>
    </xf>
    <xf numFmtId="14" fontId="1" fillId="3" borderId="5" xfId="1" applyNumberFormat="1" applyFont="1" applyFill="1" applyBorder="1" applyAlignment="1" applyProtection="1">
      <alignment horizontal="center" vertical="center" wrapText="1"/>
    </xf>
    <xf numFmtId="49" fontId="13" fillId="3" borderId="5" xfId="5" applyNumberFormat="1" applyFill="1" applyBorder="1" applyAlignment="1" applyProtection="1">
      <alignment horizontal="center" vertical="center" wrapText="1"/>
    </xf>
    <xf numFmtId="49" fontId="13" fillId="3" borderId="5" xfId="5" applyNumberFormat="1" applyFill="1" applyBorder="1" applyAlignment="1" applyProtection="1">
      <alignment horizontal="center" vertical="center" wrapText="1"/>
      <protection locked="0"/>
    </xf>
    <xf numFmtId="0" fontId="2" fillId="0" borderId="0" xfId="1" applyFont="1" applyFill="1" applyBorder="1" applyAlignment="1" applyProtection="1">
      <alignment vertical="center" wrapText="1"/>
    </xf>
    <xf numFmtId="49" fontId="2" fillId="0" borderId="0" xfId="1" applyNumberFormat="1" applyFont="1" applyFill="1" applyBorder="1" applyAlignment="1" applyProtection="1">
      <alignment horizontal="left" vertical="center" wrapText="1"/>
    </xf>
    <xf numFmtId="49" fontId="4" fillId="2" borderId="0" xfId="1" applyNumberFormat="1" applyFont="1" applyFill="1" applyBorder="1" applyAlignment="1" applyProtection="1">
      <alignment horizontal="center" vertical="center" wrapText="1"/>
    </xf>
    <xf numFmtId="49" fontId="1" fillId="2" borderId="0" xfId="1" applyNumberFormat="1" applyFont="1" applyFill="1" applyBorder="1" applyAlignment="1" applyProtection="1">
      <alignment horizontal="right" vertical="center" wrapText="1" indent="1"/>
    </xf>
    <xf numFmtId="49" fontId="1" fillId="4" borderId="2" xfId="1" applyNumberFormat="1" applyFont="1" applyFill="1" applyBorder="1" applyAlignment="1" applyProtection="1">
      <alignment horizontal="center" vertical="center" wrapText="1"/>
      <protection locked="0"/>
    </xf>
    <xf numFmtId="0" fontId="1" fillId="2" borderId="3" xfId="1" applyFont="1" applyFill="1" applyBorder="1" applyAlignment="1" applyProtection="1">
      <alignment horizontal="center" vertical="center" wrapText="1"/>
    </xf>
    <xf numFmtId="0" fontId="1" fillId="2" borderId="1" xfId="1" applyFont="1" applyFill="1" applyBorder="1" applyAlignment="1" applyProtection="1">
      <alignment horizontal="center" wrapText="1"/>
    </xf>
    <xf numFmtId="49" fontId="0" fillId="4" borderId="2" xfId="1" applyNumberFormat="1" applyFont="1" applyFill="1" applyBorder="1" applyAlignment="1" applyProtection="1">
      <alignment horizontal="center" vertical="center" wrapText="1"/>
      <protection locked="0"/>
    </xf>
    <xf numFmtId="49" fontId="1" fillId="4" borderId="5" xfId="1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1" applyFont="1" applyBorder="1" applyAlignment="1" applyProtection="1">
      <alignment vertical="center" wrapText="1"/>
    </xf>
    <xf numFmtId="0" fontId="1" fillId="0" borderId="0" xfId="4" applyFont="1" applyFill="1" applyAlignment="1" applyProtection="1">
      <alignment vertical="center" wrapText="1"/>
    </xf>
    <xf numFmtId="0" fontId="1" fillId="0" borderId="0" xfId="4" applyFont="1" applyFill="1" applyAlignment="1" applyProtection="1">
      <alignment horizontal="left" vertical="center" wrapText="1" indent="1"/>
    </xf>
    <xf numFmtId="0" fontId="1" fillId="0" borderId="0" xfId="4" applyFont="1" applyFill="1" applyBorder="1" applyAlignment="1" applyProtection="1">
      <alignment horizontal="left" vertical="center" wrapText="1" indent="1"/>
    </xf>
    <xf numFmtId="0" fontId="0" fillId="0" borderId="2" xfId="4" applyFont="1" applyFill="1" applyBorder="1" applyAlignment="1" applyProtection="1">
      <alignment horizontal="center" vertical="center" wrapText="1"/>
    </xf>
    <xf numFmtId="0" fontId="1" fillId="0" borderId="3" xfId="4" applyFont="1" applyFill="1" applyBorder="1" applyAlignment="1" applyProtection="1">
      <alignment vertical="center" wrapText="1"/>
    </xf>
    <xf numFmtId="0" fontId="1" fillId="0" borderId="0" xfId="4" applyFont="1" applyFill="1" applyBorder="1" applyAlignment="1" applyProtection="1">
      <alignment vertical="center" wrapText="1"/>
    </xf>
    <xf numFmtId="49" fontId="15" fillId="5" borderId="2" xfId="6" applyNumberFormat="1" applyFont="1" applyFill="1" applyBorder="1" applyAlignment="1" applyProtection="1">
      <alignment horizontal="center" vertical="center" wrapText="1"/>
    </xf>
    <xf numFmtId="49" fontId="15" fillId="6" borderId="2" xfId="6" applyNumberFormat="1" applyFont="1" applyFill="1" applyBorder="1" applyAlignment="1" applyProtection="1">
      <alignment horizontal="center" vertical="center" wrapText="1"/>
    </xf>
    <xf numFmtId="49" fontId="15" fillId="0" borderId="2" xfId="6" applyNumberFormat="1" applyFont="1" applyFill="1" applyBorder="1" applyAlignment="1" applyProtection="1">
      <alignment horizontal="center" vertical="center" wrapText="1"/>
    </xf>
    <xf numFmtId="49" fontId="15" fillId="0" borderId="5" xfId="6" applyNumberFormat="1" applyFont="1" applyFill="1" applyBorder="1" applyAlignment="1" applyProtection="1">
      <alignment horizontal="center" vertical="center" wrapText="1"/>
    </xf>
    <xf numFmtId="0" fontId="1" fillId="0" borderId="1" xfId="4" applyFont="1" applyFill="1" applyBorder="1" applyAlignment="1" applyProtection="1">
      <alignment vertical="center" wrapText="1"/>
    </xf>
    <xf numFmtId="0" fontId="0" fillId="0" borderId="1" xfId="0" applyNumberFormat="1" applyBorder="1" applyAlignment="1">
      <alignment horizontal="center" vertical="center"/>
    </xf>
    <xf numFmtId="0" fontId="1" fillId="2" borderId="0" xfId="4" applyFont="1" applyFill="1" applyBorder="1" applyAlignment="1" applyProtection="1">
      <alignment vertical="center" wrapText="1"/>
    </xf>
    <xf numFmtId="0" fontId="1" fillId="2" borderId="0" xfId="4" applyFont="1" applyFill="1" applyBorder="1" applyAlignment="1" applyProtection="1">
      <alignment horizontal="right" vertical="center" wrapText="1"/>
    </xf>
    <xf numFmtId="0" fontId="6" fillId="0" borderId="0" xfId="7" applyFont="1" applyFill="1" applyBorder="1" applyAlignment="1" applyProtection="1">
      <alignment horizontal="left" vertical="center"/>
    </xf>
    <xf numFmtId="0" fontId="17" fillId="0" borderId="0" xfId="7" applyFont="1" applyFill="1" applyBorder="1" applyAlignment="1" applyProtection="1">
      <alignment horizontal="left" vertical="center"/>
    </xf>
    <xf numFmtId="0" fontId="17" fillId="0" borderId="0" xfId="7" applyFont="1" applyFill="1" applyBorder="1" applyAlignment="1" applyProtection="1">
      <alignment horizontal="center" vertical="center" wrapText="1"/>
    </xf>
    <xf numFmtId="0" fontId="6" fillId="0" borderId="0" xfId="7" applyFont="1" applyFill="1" applyBorder="1" applyAlignment="1" applyProtection="1">
      <alignment vertical="center"/>
    </xf>
    <xf numFmtId="0" fontId="0" fillId="0" borderId="0" xfId="4" applyFont="1" applyFill="1" applyBorder="1" applyAlignment="1" applyProtection="1">
      <alignment vertical="center"/>
    </xf>
    <xf numFmtId="0" fontId="6" fillId="0" borderId="0" xfId="7" applyFont="1" applyFill="1" applyBorder="1" applyAlignment="1" applyProtection="1">
      <alignment horizontal="center" vertical="center" wrapText="1"/>
    </xf>
    <xf numFmtId="0" fontId="6" fillId="0" borderId="0" xfId="7" applyFont="1" applyFill="1" applyBorder="1" applyAlignment="1" applyProtection="1">
      <alignment vertical="center" wrapText="1"/>
    </xf>
    <xf numFmtId="0" fontId="6" fillId="0" borderId="2" xfId="7" applyFont="1" applyFill="1" applyBorder="1" applyAlignment="1" applyProtection="1">
      <alignment horizontal="center" vertical="center" wrapText="1"/>
    </xf>
    <xf numFmtId="0" fontId="6" fillId="0" borderId="1" xfId="7" applyFont="1" applyFill="1" applyBorder="1" applyAlignment="1" applyProtection="1">
      <alignment horizontal="center" vertical="center" wrapText="1"/>
    </xf>
    <xf numFmtId="0" fontId="0" fillId="0" borderId="2" xfId="8" applyFont="1" applyFill="1" applyBorder="1" applyAlignment="1" applyProtection="1">
      <alignment horizontal="center" vertical="center" wrapText="1"/>
    </xf>
    <xf numFmtId="0" fontId="1" fillId="2" borderId="0" xfId="4" applyFont="1" applyFill="1" applyBorder="1" applyAlignment="1" applyProtection="1">
      <alignment horizontal="center" vertical="center" wrapText="1"/>
    </xf>
    <xf numFmtId="0" fontId="0" fillId="2" borderId="2" xfId="4" applyFont="1" applyFill="1" applyBorder="1" applyAlignment="1" applyProtection="1">
      <alignment horizontal="center" vertical="center" wrapText="1"/>
    </xf>
    <xf numFmtId="0" fontId="1" fillId="2" borderId="2" xfId="4" applyFont="1" applyFill="1" applyBorder="1" applyAlignment="1" applyProtection="1">
      <alignment horizontal="center" vertical="center" wrapText="1"/>
    </xf>
    <xf numFmtId="0" fontId="0" fillId="0" borderId="3" xfId="8" applyFont="1" applyFill="1" applyBorder="1" applyAlignment="1" applyProtection="1">
      <alignment horizontal="center" vertical="center" wrapText="1"/>
    </xf>
    <xf numFmtId="0" fontId="1" fillId="0" borderId="2" xfId="8" applyFont="1" applyFill="1" applyBorder="1" applyAlignment="1" applyProtection="1">
      <alignment horizontal="center" vertical="center" wrapText="1"/>
    </xf>
    <xf numFmtId="0" fontId="0" fillId="0" borderId="1" xfId="8" applyFont="1" applyFill="1" applyBorder="1" applyAlignment="1" applyProtection="1">
      <alignment horizontal="center" vertical="center" wrapText="1"/>
    </xf>
    <xf numFmtId="0" fontId="1" fillId="0" borderId="1" xfId="8" applyFont="1" applyFill="1" applyBorder="1" applyAlignment="1" applyProtection="1">
      <alignment horizontal="center" vertical="center" wrapText="1"/>
    </xf>
    <xf numFmtId="0" fontId="0" fillId="0" borderId="2" xfId="8" applyFont="1" applyFill="1" applyBorder="1" applyAlignment="1" applyProtection="1">
      <alignment vertical="center" wrapText="1"/>
    </xf>
    <xf numFmtId="0" fontId="0" fillId="2" borderId="1" xfId="4" applyFont="1" applyFill="1" applyBorder="1" applyAlignment="1" applyProtection="1">
      <alignment horizontal="center" vertical="center" wrapText="1"/>
    </xf>
    <xf numFmtId="0" fontId="19" fillId="0" borderId="2" xfId="8" applyFont="1" applyFill="1" applyBorder="1" applyAlignment="1" applyProtection="1">
      <alignment horizontal="center" vertical="center" wrapText="1"/>
    </xf>
    <xf numFmtId="0" fontId="9" fillId="0" borderId="3" xfId="8" applyFont="1" applyFill="1" applyBorder="1" applyAlignment="1" applyProtection="1">
      <alignment vertical="center" wrapText="1"/>
    </xf>
    <xf numFmtId="4" fontId="1" fillId="0" borderId="0" xfId="9" applyFont="1" applyFill="1" applyBorder="1" applyAlignment="1" applyProtection="1">
      <alignment vertical="center" wrapText="1"/>
    </xf>
    <xf numFmtId="0" fontId="1" fillId="2" borderId="3" xfId="4" applyFont="1" applyFill="1" applyBorder="1" applyAlignment="1" applyProtection="1">
      <alignment horizontal="center" vertical="center" wrapText="1"/>
    </xf>
    <xf numFmtId="0" fontId="1" fillId="0" borderId="3" xfId="8" applyFont="1" applyFill="1" applyBorder="1" applyAlignment="1" applyProtection="1">
      <alignment horizontal="center" vertical="center" wrapText="1"/>
    </xf>
    <xf numFmtId="0" fontId="0" fillId="0" borderId="2" xfId="8" applyFont="1" applyFill="1" applyBorder="1" applyAlignment="1" applyProtection="1">
      <alignment horizontal="center" vertical="center" wrapText="1"/>
    </xf>
    <xf numFmtId="0" fontId="0" fillId="0" borderId="3" xfId="8" applyFont="1" applyFill="1" applyBorder="1" applyAlignment="1" applyProtection="1">
      <alignment horizontal="center" vertical="center" wrapText="1"/>
    </xf>
    <xf numFmtId="0" fontId="1" fillId="2" borderId="0" xfId="4" applyFont="1" applyFill="1" applyBorder="1" applyAlignment="1" applyProtection="1">
      <alignment horizontal="center" vertical="center" wrapText="1"/>
    </xf>
    <xf numFmtId="0" fontId="19" fillId="0" borderId="3" xfId="8" applyFont="1" applyFill="1" applyBorder="1" applyAlignment="1" applyProtection="1">
      <alignment horizontal="center" vertical="center" wrapText="1"/>
    </xf>
    <xf numFmtId="0" fontId="9" fillId="0" borderId="3" xfId="8" applyFont="1" applyFill="1" applyBorder="1" applyAlignment="1" applyProtection="1">
      <alignment horizontal="center" vertical="center" wrapText="1"/>
    </xf>
    <xf numFmtId="0" fontId="1" fillId="8" borderId="3" xfId="4" applyFont="1" applyFill="1" applyBorder="1" applyAlignment="1" applyProtection="1">
      <alignment horizontal="center" vertical="center" wrapText="1"/>
    </xf>
    <xf numFmtId="0" fontId="1" fillId="8" borderId="0" xfId="4" applyFont="1" applyFill="1" applyBorder="1" applyAlignment="1" applyProtection="1">
      <alignment horizontal="center" vertical="center" wrapText="1"/>
    </xf>
    <xf numFmtId="0" fontId="1" fillId="8" borderId="0" xfId="8" applyFont="1" applyFill="1" applyBorder="1" applyAlignment="1" applyProtection="1">
      <alignment horizontal="center" vertical="center" wrapText="1"/>
    </xf>
    <xf numFmtId="0" fontId="0" fillId="8" borderId="1" xfId="8" applyFont="1" applyFill="1" applyBorder="1" applyAlignment="1" applyProtection="1">
      <alignment horizontal="center" vertical="center" wrapText="1"/>
    </xf>
    <xf numFmtId="0" fontId="0" fillId="8" borderId="0" xfId="8" applyFont="1" applyFill="1" applyBorder="1" applyAlignment="1" applyProtection="1">
      <alignment horizontal="center" vertical="center" wrapText="1"/>
    </xf>
    <xf numFmtId="0" fontId="7" fillId="9" borderId="1" xfId="7" applyFont="1" applyFill="1" applyBorder="1" applyAlignment="1" applyProtection="1">
      <alignment horizontal="left" vertical="center" wrapText="1" indent="1"/>
    </xf>
    <xf numFmtId="0" fontId="1" fillId="0" borderId="2" xfId="4" applyFont="1" applyFill="1" applyBorder="1" applyAlignment="1" applyProtection="1">
      <alignment vertical="center" wrapText="1"/>
    </xf>
    <xf numFmtId="0" fontId="7" fillId="0" borderId="1" xfId="4" applyFont="1" applyFill="1" applyBorder="1" applyAlignment="1" applyProtection="1">
      <alignment vertical="center" wrapText="1"/>
    </xf>
    <xf numFmtId="0" fontId="7" fillId="0" borderId="2" xfId="4" applyFont="1" applyFill="1" applyBorder="1" applyAlignment="1" applyProtection="1">
      <alignment vertical="center" wrapText="1"/>
    </xf>
    <xf numFmtId="164" fontId="7" fillId="3" borderId="2" xfId="10" applyNumberFormat="1" applyFont="1" applyBorder="1" applyAlignment="1" applyProtection="1">
      <alignment horizontal="right" vertical="center" wrapText="1"/>
    </xf>
    <xf numFmtId="164" fontId="20" fillId="0" borderId="3" xfId="10" applyNumberFormat="1" applyFont="1" applyFill="1" applyBorder="1" applyAlignment="1" applyProtection="1">
      <alignment horizontal="right" vertical="center" wrapText="1"/>
    </xf>
    <xf numFmtId="4" fontId="1" fillId="0" borderId="0" xfId="9" applyFont="1" applyFill="1" applyBorder="1" applyAlignment="1" applyProtection="1">
      <alignment horizontal="center" vertical="center" wrapText="1"/>
    </xf>
    <xf numFmtId="4" fontId="7" fillId="0" borderId="0" xfId="9" applyFont="1" applyFill="1" applyBorder="1" applyAlignment="1" applyProtection="1">
      <alignment horizontal="center" vertical="center" wrapText="1"/>
    </xf>
    <xf numFmtId="0" fontId="21" fillId="0" borderId="0" xfId="4" applyFont="1" applyFill="1" applyAlignment="1" applyProtection="1">
      <alignment vertical="center" wrapText="1"/>
    </xf>
    <xf numFmtId="49" fontId="7" fillId="0" borderId="2" xfId="4" applyNumberFormat="1" applyFont="1" applyFill="1" applyBorder="1" applyAlignment="1" applyProtection="1">
      <alignment horizontal="center" vertical="center" wrapText="1"/>
    </xf>
    <xf numFmtId="49" fontId="7" fillId="0" borderId="1" xfId="4" applyNumberFormat="1" applyFont="1" applyFill="1" applyBorder="1" applyAlignment="1" applyProtection="1">
      <alignment horizontal="center" vertical="center" wrapText="1"/>
    </xf>
    <xf numFmtId="164" fontId="7" fillId="3" borderId="2" xfId="9" applyNumberFormat="1" applyFont="1" applyFill="1" applyBorder="1" applyAlignment="1" applyProtection="1">
      <alignment horizontal="right" vertical="center" wrapText="1"/>
    </xf>
    <xf numFmtId="0" fontId="21" fillId="0" borderId="0" xfId="4" applyFont="1" applyFill="1" applyAlignment="1" applyProtection="1">
      <alignment vertical="center"/>
    </xf>
    <xf numFmtId="49" fontId="0" fillId="0" borderId="2" xfId="4" applyNumberFormat="1" applyFont="1" applyFill="1" applyBorder="1" applyAlignment="1" applyProtection="1">
      <alignment horizontal="center" vertical="center" wrapText="1"/>
    </xf>
    <xf numFmtId="0" fontId="0" fillId="2" borderId="1" xfId="4" applyFont="1" applyFill="1" applyBorder="1" applyAlignment="1" applyProtection="1">
      <alignment vertical="center" wrapText="1"/>
    </xf>
    <xf numFmtId="0" fontId="0" fillId="0" borderId="1" xfId="4" applyFont="1" applyFill="1" applyBorder="1" applyAlignment="1" applyProtection="1">
      <alignment vertical="center" wrapText="1"/>
    </xf>
    <xf numFmtId="0" fontId="0" fillId="0" borderId="2" xfId="4" applyFont="1" applyFill="1" applyBorder="1" applyAlignment="1" applyProtection="1">
      <alignment vertical="center" wrapText="1"/>
    </xf>
    <xf numFmtId="49" fontId="0" fillId="0" borderId="1" xfId="4" applyNumberFormat="1" applyFont="1" applyFill="1" applyBorder="1" applyAlignment="1" applyProtection="1">
      <alignment horizontal="center" vertical="center" wrapText="1"/>
    </xf>
    <xf numFmtId="0" fontId="0" fillId="0" borderId="2" xfId="4" applyFont="1" applyFill="1" applyBorder="1" applyAlignment="1" applyProtection="1">
      <alignment horizontal="left" vertical="center" wrapText="1" indent="1"/>
    </xf>
    <xf numFmtId="0" fontId="0" fillId="0" borderId="1" xfId="4" applyFont="1" applyFill="1" applyBorder="1" applyAlignment="1" applyProtection="1">
      <alignment horizontal="left" vertical="center" wrapText="1" indent="1"/>
    </xf>
    <xf numFmtId="164" fontId="1" fillId="3" borderId="2" xfId="9" applyNumberFormat="1" applyFont="1" applyFill="1" applyBorder="1" applyAlignment="1" applyProtection="1">
      <alignment horizontal="right" vertical="center" wrapText="1"/>
    </xf>
    <xf numFmtId="164" fontId="9" fillId="0" borderId="3" xfId="10" applyNumberFormat="1" applyFont="1" applyFill="1" applyBorder="1" applyAlignment="1" applyProtection="1">
      <alignment horizontal="right" vertical="center" wrapText="1"/>
    </xf>
    <xf numFmtId="0" fontId="9" fillId="0" borderId="0" xfId="4" applyFont="1" applyFill="1" applyAlignment="1" applyProtection="1">
      <alignment vertical="center"/>
    </xf>
    <xf numFmtId="0" fontId="9" fillId="0" borderId="0" xfId="4" applyFont="1" applyFill="1" applyAlignment="1" applyProtection="1">
      <alignment vertical="center" wrapText="1"/>
    </xf>
    <xf numFmtId="0" fontId="1" fillId="0" borderId="2" xfId="4" applyFont="1" applyFill="1" applyBorder="1" applyAlignment="1" applyProtection="1">
      <alignment horizontal="left" vertical="center" wrapText="1" indent="1"/>
    </xf>
    <xf numFmtId="0" fontId="1" fillId="0" borderId="1" xfId="4" applyFont="1" applyFill="1" applyBorder="1" applyAlignment="1" applyProtection="1">
      <alignment horizontal="left" vertical="center" wrapText="1" indent="1"/>
    </xf>
    <xf numFmtId="164" fontId="0" fillId="8" borderId="0" xfId="8" applyNumberFormat="1" applyFont="1" applyFill="1" applyBorder="1" applyAlignment="1" applyProtection="1">
      <alignment horizontal="center" vertical="center" wrapText="1"/>
    </xf>
    <xf numFmtId="164" fontId="0" fillId="8" borderId="1" xfId="8" applyNumberFormat="1" applyFont="1" applyFill="1" applyBorder="1" applyAlignment="1" applyProtection="1">
      <alignment horizontal="center" vertical="center" wrapText="1"/>
    </xf>
    <xf numFmtId="164" fontId="9" fillId="0" borderId="3" xfId="8" applyNumberFormat="1" applyFont="1" applyFill="1" applyBorder="1" applyAlignment="1" applyProtection="1">
      <alignment horizontal="center" vertical="center" wrapText="1"/>
    </xf>
    <xf numFmtId="0" fontId="1" fillId="0" borderId="0" xfId="4" applyFont="1" applyFill="1" applyAlignment="1" applyProtection="1">
      <alignment vertical="center"/>
    </xf>
    <xf numFmtId="0" fontId="1" fillId="2" borderId="1" xfId="4" applyFont="1" applyFill="1" applyBorder="1" applyAlignment="1" applyProtection="1">
      <alignment vertical="center" wrapText="1"/>
    </xf>
    <xf numFmtId="0" fontId="7" fillId="2" borderId="1" xfId="4" applyFont="1" applyFill="1" applyBorder="1" applyAlignment="1" applyProtection="1">
      <alignment horizontal="center" wrapText="1"/>
    </xf>
    <xf numFmtId="0" fontId="1" fillId="9" borderId="2" xfId="7" applyFont="1" applyFill="1" applyBorder="1" applyAlignment="1" applyProtection="1">
      <alignment horizontal="left" vertical="center" indent="1"/>
    </xf>
    <xf numFmtId="0" fontId="1" fillId="9" borderId="1" xfId="7" applyFont="1" applyFill="1" applyBorder="1" applyAlignment="1" applyProtection="1">
      <alignment horizontal="left" vertical="center" indent="1"/>
    </xf>
    <xf numFmtId="0" fontId="1" fillId="9" borderId="1" xfId="7" applyFont="1" applyFill="1" applyBorder="1" applyAlignment="1" applyProtection="1">
      <alignment horizontal="left" vertical="center" wrapText="1" indent="1"/>
    </xf>
    <xf numFmtId="0" fontId="0" fillId="0" borderId="2" xfId="0" applyFill="1" applyBorder="1" applyAlignment="1" applyProtection="1">
      <alignment horizontal="center" vertical="center" wrapText="1"/>
    </xf>
    <xf numFmtId="0" fontId="0" fillId="0" borderId="1" xfId="0" applyFill="1" applyBorder="1" applyAlignment="1" applyProtection="1">
      <alignment horizontal="center" vertical="center" wrapText="1"/>
    </xf>
    <xf numFmtId="0" fontId="0" fillId="0" borderId="2" xfId="4" applyFont="1" applyFill="1" applyBorder="1" applyAlignment="1" applyProtection="1">
      <alignment horizontal="center" vertical="center" wrapText="1"/>
    </xf>
    <xf numFmtId="0" fontId="0" fillId="0" borderId="1" xfId="4" applyFont="1" applyFill="1" applyBorder="1" applyAlignment="1" applyProtection="1">
      <alignment horizontal="center" vertical="center" wrapText="1"/>
    </xf>
    <xf numFmtId="0" fontId="0" fillId="0" borderId="2" xfId="0" applyFill="1" applyBorder="1" applyAlignment="1" applyProtection="1">
      <alignment horizontal="center" vertical="center" wrapText="1"/>
    </xf>
    <xf numFmtId="0" fontId="1" fillId="2" borderId="2" xfId="4" applyFont="1" applyFill="1" applyBorder="1" applyAlignment="1" applyProtection="1">
      <alignment vertical="center" wrapText="1"/>
    </xf>
    <xf numFmtId="0" fontId="7" fillId="0" borderId="1" xfId="4" applyFont="1" applyFill="1" applyBorder="1" applyAlignment="1" applyProtection="1">
      <alignment horizontal="center" vertical="center" wrapText="1"/>
    </xf>
    <xf numFmtId="4" fontId="7" fillId="0" borderId="2" xfId="10" applyFont="1" applyFill="1" applyBorder="1" applyAlignment="1" applyProtection="1">
      <alignment horizontal="right" vertical="center" wrapText="1"/>
    </xf>
    <xf numFmtId="0" fontId="22" fillId="2" borderId="0" xfId="4" applyFont="1" applyFill="1" applyBorder="1" applyAlignment="1" applyProtection="1">
      <alignment horizontal="center" vertical="center" wrapText="1"/>
    </xf>
    <xf numFmtId="49" fontId="1" fillId="2" borderId="10" xfId="4" applyNumberFormat="1" applyFont="1" applyFill="1" applyBorder="1" applyAlignment="1" applyProtection="1">
      <alignment horizontal="center" vertical="center" wrapText="1"/>
    </xf>
    <xf numFmtId="49" fontId="1" fillId="2" borderId="10" xfId="4" applyNumberFormat="1" applyFont="1" applyFill="1" applyBorder="1" applyAlignment="1" applyProtection="1">
      <alignment horizontal="left" vertical="center" wrapText="1"/>
    </xf>
    <xf numFmtId="49" fontId="1" fillId="2" borderId="10" xfId="4" applyNumberFormat="1" applyFont="1" applyFill="1" applyBorder="1" applyAlignment="1" applyProtection="1">
      <alignment horizontal="left" vertical="center" wrapText="1"/>
    </xf>
    <xf numFmtId="49" fontId="0" fillId="4" borderId="10" xfId="4" applyNumberFormat="1" applyFont="1" applyFill="1" applyBorder="1" applyAlignment="1" applyProtection="1">
      <alignment horizontal="center" vertical="center" wrapText="1"/>
      <protection locked="0"/>
    </xf>
    <xf numFmtId="4" fontId="1" fillId="0" borderId="10" xfId="4" applyNumberFormat="1" applyFont="1" applyFill="1" applyBorder="1" applyAlignment="1" applyProtection="1">
      <alignment horizontal="right" vertical="center" wrapText="1"/>
    </xf>
    <xf numFmtId="4" fontId="1" fillId="4" borderId="10" xfId="4" applyNumberFormat="1" applyFont="1" applyFill="1" applyBorder="1" applyAlignment="1" applyProtection="1">
      <alignment horizontal="right" vertical="center" wrapText="1"/>
      <protection locked="0"/>
    </xf>
    <xf numFmtId="49" fontId="13" fillId="2" borderId="10" xfId="5" applyNumberFormat="1" applyFill="1" applyBorder="1" applyAlignment="1" applyProtection="1">
      <alignment horizontal="center" vertical="center" wrapText="1"/>
    </xf>
    <xf numFmtId="0" fontId="1" fillId="0" borderId="10" xfId="4" applyFont="1" applyFill="1" applyBorder="1" applyAlignment="1" applyProtection="1">
      <alignment vertical="center" wrapText="1"/>
    </xf>
    <xf numFmtId="0" fontId="1" fillId="0" borderId="11" xfId="4" applyFont="1" applyFill="1" applyBorder="1" applyAlignment="1" applyProtection="1">
      <alignment vertical="center" wrapText="1"/>
    </xf>
    <xf numFmtId="0" fontId="9" fillId="0" borderId="3" xfId="4" applyFont="1" applyFill="1" applyBorder="1" applyAlignment="1" applyProtection="1">
      <alignment vertical="center" wrapText="1"/>
    </xf>
    <xf numFmtId="49" fontId="1" fillId="2" borderId="3" xfId="4" applyNumberFormat="1" applyFont="1" applyFill="1" applyBorder="1" applyAlignment="1" applyProtection="1">
      <alignment horizontal="center" vertical="center" wrapText="1"/>
    </xf>
    <xf numFmtId="49" fontId="1" fillId="2" borderId="3" xfId="4" applyNumberFormat="1" applyFont="1" applyFill="1" applyBorder="1" applyAlignment="1" applyProtection="1">
      <alignment horizontal="left" vertical="center" wrapText="1"/>
    </xf>
    <xf numFmtId="49" fontId="1" fillId="2" borderId="3" xfId="4" applyNumberFormat="1" applyFont="1" applyFill="1" applyBorder="1" applyAlignment="1" applyProtection="1">
      <alignment horizontal="left" vertical="center" wrapText="1"/>
    </xf>
    <xf numFmtId="49" fontId="1" fillId="4" borderId="3" xfId="4" applyNumberFormat="1" applyFont="1" applyFill="1" applyBorder="1" applyAlignment="1" applyProtection="1">
      <alignment horizontal="center" vertical="center" wrapText="1"/>
      <protection locked="0"/>
    </xf>
    <xf numFmtId="4" fontId="1" fillId="0" borderId="3" xfId="4" applyNumberFormat="1" applyFont="1" applyFill="1" applyBorder="1" applyAlignment="1" applyProtection="1">
      <alignment horizontal="right" vertical="center" wrapText="1"/>
    </xf>
    <xf numFmtId="4" fontId="1" fillId="4" borderId="3" xfId="4" applyNumberFormat="1" applyFont="1" applyFill="1" applyBorder="1" applyAlignment="1" applyProtection="1">
      <alignment horizontal="right" vertical="center" wrapText="1"/>
      <protection locked="0"/>
    </xf>
    <xf numFmtId="49" fontId="13" fillId="2" borderId="3" xfId="5" applyNumberFormat="1" applyFill="1" applyBorder="1" applyAlignment="1" applyProtection="1">
      <alignment horizontal="center" vertical="center" wrapText="1"/>
    </xf>
    <xf numFmtId="4" fontId="1" fillId="0" borderId="2" xfId="4" applyNumberFormat="1" applyFont="1" applyFill="1" applyBorder="1" applyAlignment="1" applyProtection="1">
      <alignment horizontal="center" vertical="top" wrapText="1"/>
    </xf>
    <xf numFmtId="3" fontId="1" fillId="0" borderId="2" xfId="4" applyNumberFormat="1" applyFont="1" applyFill="1" applyBorder="1" applyAlignment="1" applyProtection="1">
      <alignment horizontal="center" vertical="center" wrapText="1"/>
    </xf>
    <xf numFmtId="49" fontId="1" fillId="0" borderId="2" xfId="4" applyNumberFormat="1" applyFont="1" applyFill="1" applyBorder="1" applyAlignment="1" applyProtection="1">
      <alignment horizontal="center" vertical="center" wrapText="1"/>
    </xf>
    <xf numFmtId="0" fontId="0" fillId="0" borderId="2" xfId="4" applyFont="1" applyFill="1" applyBorder="1" applyAlignment="1" applyProtection="1">
      <alignment horizontal="left" vertical="center" indent="1"/>
    </xf>
    <xf numFmtId="0" fontId="9" fillId="0" borderId="1" xfId="4" applyFont="1" applyFill="1" applyBorder="1" applyAlignment="1" applyProtection="1">
      <alignment horizontal="left" vertical="center" indent="1"/>
    </xf>
    <xf numFmtId="0" fontId="1" fillId="0" borderId="1" xfId="4" applyFont="1" applyFill="1" applyBorder="1" applyAlignment="1" applyProtection="1">
      <alignment vertical="center"/>
    </xf>
    <xf numFmtId="49" fontId="9" fillId="0" borderId="0" xfId="4" applyNumberFormat="1" applyFont="1" applyFill="1" applyAlignment="1" applyProtection="1">
      <alignment horizontal="center" vertical="center" wrapText="1"/>
    </xf>
    <xf numFmtId="4" fontId="1" fillId="0" borderId="3" xfId="4" applyNumberFormat="1" applyFont="1" applyFill="1" applyBorder="1" applyAlignment="1" applyProtection="1">
      <alignment horizontal="center" vertical="top" wrapText="1"/>
    </xf>
    <xf numFmtId="3" fontId="1" fillId="0" borderId="3" xfId="4" applyNumberFormat="1" applyFont="1" applyFill="1" applyBorder="1" applyAlignment="1" applyProtection="1">
      <alignment horizontal="center" vertical="center" wrapText="1"/>
    </xf>
    <xf numFmtId="49" fontId="1" fillId="0" borderId="3" xfId="4" applyNumberFormat="1" applyFont="1" applyFill="1" applyBorder="1" applyAlignment="1" applyProtection="1">
      <alignment horizontal="center" vertical="center" wrapText="1"/>
    </xf>
    <xf numFmtId="49" fontId="1" fillId="0" borderId="12" xfId="4" applyNumberFormat="1" applyFont="1" applyFill="1" applyBorder="1" applyAlignment="1" applyProtection="1">
      <alignment horizontal="center" vertical="center" wrapText="1"/>
    </xf>
    <xf numFmtId="0" fontId="1" fillId="0" borderId="2" xfId="4" applyNumberFormat="1" applyFont="1" applyFill="1" applyBorder="1" applyAlignment="1" applyProtection="1">
      <alignment vertical="center" wrapText="1"/>
    </xf>
    <xf numFmtId="0" fontId="1" fillId="0" borderId="2" xfId="4" applyNumberFormat="1" applyFont="1" applyFill="1" applyBorder="1" applyAlignment="1" applyProtection="1">
      <alignment horizontal="center" vertical="center" wrapText="1"/>
    </xf>
    <xf numFmtId="164" fontId="1" fillId="3" borderId="2" xfId="10" applyNumberFormat="1" applyFont="1" applyFill="1" applyBorder="1" applyAlignment="1" applyProtection="1">
      <alignment horizontal="right" vertical="center" wrapText="1"/>
    </xf>
    <xf numFmtId="164" fontId="1" fillId="7" borderId="2" xfId="4" applyNumberFormat="1" applyFont="1" applyFill="1" applyBorder="1" applyAlignment="1" applyProtection="1">
      <alignment vertical="center" wrapText="1"/>
      <protection locked="0"/>
    </xf>
    <xf numFmtId="49" fontId="1" fillId="7" borderId="2" xfId="4" applyNumberFormat="1" applyFont="1" applyFill="1" applyBorder="1" applyAlignment="1" applyProtection="1">
      <alignment vertical="center" wrapText="1"/>
      <protection locked="0"/>
    </xf>
    <xf numFmtId="49" fontId="13" fillId="2" borderId="2" xfId="5" applyNumberFormat="1" applyFill="1" applyBorder="1" applyAlignment="1" applyProtection="1">
      <alignment horizontal="center" vertical="center" wrapText="1"/>
    </xf>
    <xf numFmtId="49" fontId="13" fillId="4" borderId="10" xfId="5" applyNumberFormat="1" applyFill="1" applyBorder="1" applyAlignment="1" applyProtection="1">
      <alignment horizontal="center" vertical="center" wrapText="1"/>
      <protection locked="0"/>
    </xf>
    <xf numFmtId="49" fontId="13" fillId="4" borderId="3" xfId="5" applyNumberFormat="1" applyFill="1" applyBorder="1" applyAlignment="1" applyProtection="1">
      <alignment horizontal="center" vertical="center" wrapText="1"/>
      <protection locked="0"/>
    </xf>
    <xf numFmtId="49" fontId="0" fillId="7" borderId="2" xfId="4" applyNumberFormat="1" applyFont="1" applyFill="1" applyBorder="1" applyAlignment="1" applyProtection="1">
      <alignment vertical="center" wrapText="1"/>
      <protection locked="0"/>
    </xf>
    <xf numFmtId="49" fontId="13" fillId="4" borderId="2" xfId="5" applyNumberFormat="1" applyFill="1" applyBorder="1" applyAlignment="1" applyProtection="1">
      <alignment horizontal="center" vertical="center" wrapText="1"/>
      <protection locked="0"/>
    </xf>
    <xf numFmtId="0" fontId="0" fillId="2" borderId="0" xfId="4" applyFont="1" applyFill="1" applyBorder="1" applyAlignment="1" applyProtection="1">
      <alignment vertical="center"/>
    </xf>
    <xf numFmtId="0" fontId="1" fillId="10" borderId="10" xfId="4" applyFont="1" applyFill="1" applyBorder="1" applyAlignment="1" applyProtection="1">
      <alignment vertical="center" wrapText="1"/>
    </xf>
    <xf numFmtId="0" fontId="23" fillId="10" borderId="11" xfId="0" applyFont="1" applyFill="1" applyBorder="1" applyAlignment="1" applyProtection="1">
      <alignment horizontal="center" vertical="top"/>
    </xf>
    <xf numFmtId="4" fontId="1" fillId="10" borderId="11" xfId="9" applyFont="1" applyFill="1" applyBorder="1" applyAlignment="1" applyProtection="1">
      <alignment horizontal="center" vertical="center" wrapText="1"/>
    </xf>
    <xf numFmtId="4" fontId="1" fillId="11" borderId="11" xfId="9" applyFont="1" applyFill="1" applyBorder="1" applyAlignment="1" applyProtection="1">
      <alignment horizontal="center" vertical="center" wrapText="1"/>
    </xf>
    <xf numFmtId="0" fontId="1" fillId="0" borderId="0" xfId="4" applyFont="1" applyFill="1" applyBorder="1" applyAlignment="1" applyProtection="1">
      <alignment vertical="center"/>
    </xf>
    <xf numFmtId="0" fontId="0" fillId="0" borderId="0" xfId="4" applyFont="1" applyFill="1" applyAlignment="1" applyProtection="1">
      <alignment horizontal="left" vertical="center" wrapText="1"/>
    </xf>
    <xf numFmtId="0" fontId="1" fillId="0" borderId="0" xfId="4" applyFont="1" applyFill="1" applyAlignment="1" applyProtection="1">
      <alignment horizontal="left" vertical="center" wrapText="1"/>
    </xf>
    <xf numFmtId="0" fontId="1" fillId="0" borderId="0" xfId="4" applyFont="1" applyFill="1" applyAlignment="1" applyProtection="1">
      <alignment horizontal="left" vertical="center" wrapText="1"/>
    </xf>
  </cellXfs>
  <cellStyles count="11">
    <cellStyle name="Гиперссылка" xfId="5" builtinId="8"/>
    <cellStyle name="Заголовок" xfId="7"/>
    <cellStyle name="ЗаголовокСтолбца" xfId="8"/>
    <cellStyle name="Значение" xfId="9"/>
    <cellStyle name="Обычный" xfId="0" builtinId="0"/>
    <cellStyle name="Обычный_RANGE_46_EE" xfId="6"/>
    <cellStyle name="Обычный_SIMPLE_1_massive2" xfId="1"/>
    <cellStyle name="Обычный_ЖКУ_проект3" xfId="3"/>
    <cellStyle name="Обычный_Мониторинг инвестиций" xfId="4"/>
    <cellStyle name="Обычный_Шаблон по источникам для Модуля Реестр (2) 2" xfId="2"/>
    <cellStyle name="ФормулаВБ_Мониторинг инвестиций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114301</xdr:colOff>
      <xdr:row>4</xdr:row>
      <xdr:rowOff>38100</xdr:rowOff>
    </xdr:from>
    <xdr:to>
      <xdr:col>8</xdr:col>
      <xdr:colOff>600075</xdr:colOff>
      <xdr:row>4</xdr:row>
      <xdr:rowOff>323850</xdr:rowOff>
    </xdr:to>
    <xdr:sp macro="[1]!mod_00.cmdStart_Click_Handler" textlink="">
      <xdr:nvSpPr>
        <xdr:cNvPr id="2" name="cmdStart" hidden="1"/>
        <xdr:cNvSpPr>
          <a:spLocks noChangeArrowheads="1"/>
        </xdr:cNvSpPr>
      </xdr:nvSpPr>
      <xdr:spPr bwMode="auto">
        <a:xfrm>
          <a:off x="7200901" y="38100"/>
          <a:ext cx="1647824" cy="285750"/>
        </a:xfrm>
        <a:prstGeom prst="roundRect">
          <a:avLst>
            <a:gd name="adj" fmla="val 0"/>
          </a:avLst>
        </a:prstGeom>
        <a:gradFill rotWithShape="1">
          <a:gsLst>
            <a:gs pos="0">
              <a:srgbClr val="FFFFFF"/>
            </a:gs>
            <a:gs pos="100000">
              <a:srgbClr val="C0C0C0"/>
            </a:gs>
          </a:gsLst>
          <a:lin ang="5400000" scaled="1"/>
        </a:gradFill>
        <a:ln w="3175" algn="ctr">
          <a:solidFill>
            <a:srgbClr val="C0C0C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ru-RU" sz="9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Приступить к заполнению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9525</xdr:colOff>
      <xdr:row>6</xdr:row>
      <xdr:rowOff>9525</xdr:rowOff>
    </xdr:from>
    <xdr:to>
      <xdr:col>3</xdr:col>
      <xdr:colOff>306705</xdr:colOff>
      <xdr:row>7</xdr:row>
      <xdr:rowOff>38100</xdr:rowOff>
    </xdr:to>
    <xdr:pic macro="[1]!mod_00.FREEZE_PANES">
      <xdr:nvPicPr>
        <xdr:cNvPr id="2" name="FREEZE_PANES_C9" descr="update_org.png"/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476250"/>
          <a:ext cx="29718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1592580</xdr:colOff>
      <xdr:row>4</xdr:row>
      <xdr:rowOff>114300</xdr:rowOff>
    </xdr:from>
    <xdr:to>
      <xdr:col>7</xdr:col>
      <xdr:colOff>461010</xdr:colOff>
      <xdr:row>6</xdr:row>
      <xdr:rowOff>-1</xdr:rowOff>
    </xdr:to>
    <xdr:sp macro="[1]!mod_01.cmdAtLengthEventClick_Handler" textlink="">
      <xdr:nvSpPr>
        <xdr:cNvPr id="3" name="cmdAtLengthEvent"/>
        <xdr:cNvSpPr/>
      </xdr:nvSpPr>
      <xdr:spPr>
        <a:xfrm>
          <a:off x="4269105" y="276225"/>
          <a:ext cx="2106930" cy="219074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ru-RU" sz="900" b="1">
              <a:solidFill>
                <a:srgbClr val="0070C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- данные по мероприятию</a:t>
          </a:r>
        </a:p>
      </xdr:txBody>
    </xdr:sp>
    <xdr:clientData fPrintsWithSheet="0"/>
  </xdr:twoCellAnchor>
  <xdr:twoCellAnchor editAs="oneCell">
    <xdr:from>
      <xdr:col>22</xdr:col>
      <xdr:colOff>1043940</xdr:colOff>
      <xdr:row>4</xdr:row>
      <xdr:rowOff>121920</xdr:rowOff>
    </xdr:from>
    <xdr:to>
      <xdr:col>39</xdr:col>
      <xdr:colOff>1051369</xdr:colOff>
      <xdr:row>5</xdr:row>
      <xdr:rowOff>140970</xdr:rowOff>
    </xdr:to>
    <xdr:sp macro="[1]!mod_01.cmdAtLengthObjectClick_Handler" textlink="">
      <xdr:nvSpPr>
        <xdr:cNvPr id="4" name="cmdAtLengthObject"/>
        <xdr:cNvSpPr/>
      </xdr:nvSpPr>
      <xdr:spPr>
        <a:xfrm>
          <a:off x="23256240" y="283845"/>
          <a:ext cx="1629060" cy="2190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ru-RU" sz="900" b="1">
              <a:solidFill>
                <a:srgbClr val="0070C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- данные по объекту</a:t>
          </a:r>
        </a:p>
      </xdr:txBody>
    </xdr:sp>
    <xdr:clientData fPrintsWithSheet="0"/>
  </xdr:twoCellAnchor>
  <xdr:twoCellAnchor editAs="oneCell">
    <xdr:from>
      <xdr:col>40</xdr:col>
      <xdr:colOff>845820</xdr:colOff>
      <xdr:row>4</xdr:row>
      <xdr:rowOff>121920</xdr:rowOff>
    </xdr:from>
    <xdr:to>
      <xdr:col>48</xdr:col>
      <xdr:colOff>1266825</xdr:colOff>
      <xdr:row>5</xdr:row>
      <xdr:rowOff>140970</xdr:rowOff>
    </xdr:to>
    <xdr:sp macro="[1]!mod_01.cmdAtLengthCncsn_Click_Handler" textlink="">
      <xdr:nvSpPr>
        <xdr:cNvPr id="5" name="cmdAtLengthCncsn" hidden="1"/>
        <xdr:cNvSpPr/>
      </xdr:nvSpPr>
      <xdr:spPr>
        <a:xfrm>
          <a:off x="43529250" y="283845"/>
          <a:ext cx="1171575" cy="2190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ru-RU" sz="900" b="1">
              <a:solidFill>
                <a:srgbClr val="0070C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- данные по КС</a:t>
          </a:r>
        </a:p>
      </xdr:txBody>
    </xdr:sp>
    <xdr:clientData fPrintsWithSheet="0"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_&#1060;&#1069;&#1059;_2\&#1045;&#1048;&#1040;&#1057;_2023\&#1069;&#1085;&#1077;&#1088;&#1075;&#1086;&#1058;&#1088;&#1072;&#1085;&#1079;&#1080;&#1090;\&#1048;&#1055;\2022%20&#1075;&#1086;&#1076;%20&#1050;&#1088;&#1072;&#1089;&#1086;&#1074;&#1089;&#1082;&#1072;&#1103;\&#1085;&#1072;%2001.0123.%20&#1069;&#1085;&#1077;&#1088;&#1075;&#1086;&#1090;&#1088;&#1072;&#1085;&#1079;&#1080;&#1090;%20375%20INV.WARM.MONTHLY.2022(v1.1)%20&#8212;%20&#1082;&#1086;&#1087;&#1080;&#1103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_01"/>
      <sheetName val="modProv"/>
      <sheetName val="Инструкция"/>
      <sheetName val="Лог обновления"/>
      <sheetName val="Титульный"/>
      <sheetName val="ИП"/>
      <sheetName val="Качество и надежность"/>
      <sheetName val="Комментарии"/>
      <sheetName val="Проверочный свод"/>
      <sheetName val="Проверка"/>
      <sheetName val="TEHSHEET"/>
      <sheetName val="AllSheetsInThisWorkbook"/>
      <sheetName val="et_union"/>
      <sheetName val="mod_00"/>
      <sheetName val="mod_02"/>
      <sheetName val="mod_com"/>
      <sheetName val="modFill"/>
      <sheetName val="modHTTP"/>
      <sheetName val="modReestr"/>
      <sheetName val="modInstruction"/>
      <sheetName val="modUpdTemplMain"/>
      <sheetName val="modfrmCheckUpdates"/>
      <sheetName val="modfrmDateChoose"/>
      <sheetName val="modfrmRegion"/>
      <sheetName val="modfrmReestr"/>
      <sheetName val="REESTR_MO"/>
      <sheetName val="REESTR_ORG"/>
      <sheetName val="REESTR_IP"/>
      <sheetName val="modClassifierValidate"/>
      <sheetName val="modCheckCyan"/>
      <sheetName val="modHyp"/>
    </sheetNames>
    <definedNames>
      <definedName name="mod_00.cmdStart_Click_Handler"/>
      <definedName name="mod_00.FREEZE_PANES"/>
      <definedName name="mod_01.cmdAtLengthCncsn_Click_Handler"/>
      <definedName name="mod_01.cmdAtLengthEventClick_Handler"/>
      <definedName name="mod_01.cmdAtLengthObjectClick_Handler"/>
    </definedNames>
    <sheetDataSet>
      <sheetData sheetId="0"/>
      <sheetData sheetId="1"/>
      <sheetData sheetId="2">
        <row r="3">
          <cell r="B3" t="str">
            <v>Версия 1.1</v>
          </cell>
        </row>
      </sheetData>
      <sheetData sheetId="3"/>
      <sheetData sheetId="4">
        <row r="7">
          <cell r="F7" t="str">
            <v>Кемеровская область</v>
          </cell>
        </row>
        <row r="9">
          <cell r="F9">
            <v>2022</v>
          </cell>
        </row>
        <row r="16">
          <cell r="F16" t="str">
            <v>ООО "Энерготранзит"</v>
          </cell>
        </row>
      </sheetData>
      <sheetData sheetId="5"/>
      <sheetData sheetId="6"/>
      <sheetData sheetId="7"/>
      <sheetData sheetId="8"/>
      <sheetData sheetId="9"/>
      <sheetData sheetId="10">
        <row r="2">
          <cell r="C2" t="str">
            <v>2003</v>
          </cell>
          <cell r="D2" t="str">
            <v>Январь</v>
          </cell>
          <cell r="H2" t="str">
            <v>1 февраля 2022 года</v>
          </cell>
          <cell r="I2" t="str">
            <v>1 месяц</v>
          </cell>
          <cell r="J2">
            <v>1</v>
          </cell>
        </row>
        <row r="3">
          <cell r="C3" t="str">
            <v>2004</v>
          </cell>
          <cell r="D3" t="str">
            <v>Февраль</v>
          </cell>
          <cell r="H3" t="str">
            <v>1 марта 2022 года</v>
          </cell>
          <cell r="I3" t="str">
            <v>2 месяца</v>
          </cell>
          <cell r="J3">
            <v>2</v>
          </cell>
        </row>
        <row r="4">
          <cell r="C4" t="str">
            <v>2005</v>
          </cell>
          <cell r="D4" t="str">
            <v>Март</v>
          </cell>
          <cell r="H4" t="str">
            <v>1 апреля 2022 года</v>
          </cell>
          <cell r="I4" t="str">
            <v>3 месяца</v>
          </cell>
          <cell r="J4">
            <v>3</v>
          </cell>
        </row>
        <row r="5">
          <cell r="C5" t="str">
            <v>2006</v>
          </cell>
          <cell r="D5" t="str">
            <v>Апрель</v>
          </cell>
          <cell r="H5" t="str">
            <v>1 мая 2022 года</v>
          </cell>
          <cell r="I5" t="str">
            <v>4 месяца</v>
          </cell>
          <cell r="J5">
            <v>4</v>
          </cell>
        </row>
        <row r="6">
          <cell r="C6" t="str">
            <v>2007</v>
          </cell>
          <cell r="D6" t="str">
            <v>Май</v>
          </cell>
          <cell r="H6" t="str">
            <v>1 июня 2022 года</v>
          </cell>
          <cell r="I6" t="str">
            <v>5 месяцев</v>
          </cell>
          <cell r="J6">
            <v>5</v>
          </cell>
        </row>
        <row r="7">
          <cell r="C7" t="str">
            <v>2008</v>
          </cell>
          <cell r="D7" t="str">
            <v>Июнь</v>
          </cell>
          <cell r="H7" t="str">
            <v>1 июля 2022 года</v>
          </cell>
          <cell r="I7" t="str">
            <v>6 месяцев</v>
          </cell>
          <cell r="J7">
            <v>6</v>
          </cell>
        </row>
        <row r="8">
          <cell r="C8" t="str">
            <v>2009</v>
          </cell>
          <cell r="D8" t="str">
            <v>Июль</v>
          </cell>
          <cell r="H8" t="str">
            <v>1 августа 2022 года</v>
          </cell>
          <cell r="I8" t="str">
            <v>7 месяцев</v>
          </cell>
          <cell r="J8">
            <v>7</v>
          </cell>
        </row>
        <row r="9">
          <cell r="C9" t="str">
            <v>2010</v>
          </cell>
          <cell r="D9" t="str">
            <v>Август</v>
          </cell>
          <cell r="H9" t="str">
            <v>1 сентября 2022 года</v>
          </cell>
          <cell r="I9" t="str">
            <v>8 месяцев</v>
          </cell>
          <cell r="J9">
            <v>8</v>
          </cell>
        </row>
        <row r="10">
          <cell r="C10" t="str">
            <v>2011</v>
          </cell>
          <cell r="D10" t="str">
            <v>Сентябрь</v>
          </cell>
          <cell r="H10" t="str">
            <v>1 октября 2022 года</v>
          </cell>
          <cell r="I10" t="str">
            <v>9 месяцев</v>
          </cell>
          <cell r="J10">
            <v>9</v>
          </cell>
        </row>
        <row r="11">
          <cell r="C11" t="str">
            <v>2012</v>
          </cell>
          <cell r="D11" t="str">
            <v>Октябрь</v>
          </cell>
          <cell r="H11" t="str">
            <v>1 ноября 2022 года</v>
          </cell>
          <cell r="I11" t="str">
            <v>10 месяцев</v>
          </cell>
          <cell r="J11">
            <v>10</v>
          </cell>
        </row>
        <row r="12">
          <cell r="C12" t="str">
            <v>2013</v>
          </cell>
          <cell r="D12" t="str">
            <v>Ноябрь</v>
          </cell>
          <cell r="H12" t="str">
            <v>1 декабря 2022 года</v>
          </cell>
          <cell r="I12" t="str">
            <v>11 месяцев</v>
          </cell>
          <cell r="J12">
            <v>11</v>
          </cell>
        </row>
        <row r="13">
          <cell r="C13" t="str">
            <v>2014</v>
          </cell>
          <cell r="D13" t="str">
            <v>Декабрь</v>
          </cell>
          <cell r="H13" t="str">
            <v>1 января 2023 года</v>
          </cell>
          <cell r="I13" t="str">
            <v>12 месяцев</v>
          </cell>
          <cell r="J13">
            <v>12</v>
          </cell>
        </row>
        <row r="14">
          <cell r="C14" t="str">
            <v>2015</v>
          </cell>
        </row>
        <row r="15">
          <cell r="C15" t="str">
            <v>2016</v>
          </cell>
        </row>
        <row r="16">
          <cell r="C16" t="str">
            <v>2017</v>
          </cell>
        </row>
        <row r="17">
          <cell r="C17" t="str">
            <v>2018</v>
          </cell>
        </row>
        <row r="18">
          <cell r="C18" t="str">
            <v>2019</v>
          </cell>
        </row>
        <row r="19">
          <cell r="C19" t="str">
            <v>2020</v>
          </cell>
        </row>
        <row r="20">
          <cell r="C20" t="str">
            <v>2021</v>
          </cell>
        </row>
        <row r="21">
          <cell r="C21" t="str">
            <v>2022</v>
          </cell>
        </row>
        <row r="22">
          <cell r="C22" t="str">
            <v>2023</v>
          </cell>
        </row>
        <row r="23">
          <cell r="C23" t="str">
            <v>2024</v>
          </cell>
        </row>
        <row r="24">
          <cell r="C24" t="str">
            <v>2025</v>
          </cell>
        </row>
        <row r="25">
          <cell r="C25" t="str">
            <v>2026</v>
          </cell>
        </row>
        <row r="26">
          <cell r="C26" t="str">
            <v>2027</v>
          </cell>
        </row>
        <row r="27">
          <cell r="C27" t="str">
            <v>2028</v>
          </cell>
        </row>
        <row r="28">
          <cell r="C28" t="str">
            <v>2029</v>
          </cell>
        </row>
        <row r="29">
          <cell r="C29" t="str">
            <v>2030</v>
          </cell>
        </row>
        <row r="30">
          <cell r="C30" t="str">
            <v>2031</v>
          </cell>
        </row>
        <row r="31">
          <cell r="C31" t="str">
            <v>2032</v>
          </cell>
        </row>
        <row r="32">
          <cell r="C32" t="str">
            <v>2033</v>
          </cell>
        </row>
        <row r="33">
          <cell r="C33" t="str">
            <v>2034</v>
          </cell>
        </row>
        <row r="34">
          <cell r="C34" t="str">
            <v>2035</v>
          </cell>
        </row>
        <row r="35">
          <cell r="C35" t="str">
            <v>2036</v>
          </cell>
        </row>
        <row r="36">
          <cell r="C36" t="str">
            <v>2037</v>
          </cell>
        </row>
        <row r="37">
          <cell r="C37" t="str">
            <v>2038</v>
          </cell>
        </row>
        <row r="38">
          <cell r="C38" t="str">
            <v>2039</v>
          </cell>
        </row>
        <row r="39">
          <cell r="C39" t="str">
            <v>2040</v>
          </cell>
        </row>
        <row r="40">
          <cell r="C40" t="str">
            <v>2041</v>
          </cell>
        </row>
        <row r="41">
          <cell r="C41" t="str">
            <v>2042</v>
          </cell>
        </row>
        <row r="42">
          <cell r="C42" t="str">
            <v>2043</v>
          </cell>
        </row>
        <row r="43">
          <cell r="C43" t="str">
            <v>2044</v>
          </cell>
        </row>
        <row r="44">
          <cell r="C44" t="str">
            <v>2045</v>
          </cell>
        </row>
        <row r="45">
          <cell r="C45" t="str">
            <v>2046</v>
          </cell>
        </row>
        <row r="46">
          <cell r="C46" t="str">
            <v>2047</v>
          </cell>
        </row>
        <row r="47">
          <cell r="C47" t="str">
            <v>2048</v>
          </cell>
        </row>
        <row r="48">
          <cell r="C48" t="str">
            <v>2049</v>
          </cell>
        </row>
        <row r="49">
          <cell r="C49" t="str">
            <v>2050</v>
          </cell>
        </row>
        <row r="50">
          <cell r="C50" t="str">
            <v>2051</v>
          </cell>
        </row>
        <row r="51">
          <cell r="C51" t="str">
            <v>2052</v>
          </cell>
        </row>
        <row r="52">
          <cell r="C52" t="str">
            <v>2053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1"/>
  <sheetViews>
    <sheetView topLeftCell="D5" workbookViewId="0">
      <selection activeCell="J21" sqref="J21"/>
    </sheetView>
  </sheetViews>
  <sheetFormatPr defaultColWidth="9.140625" defaultRowHeight="11.25" x14ac:dyDescent="0.25"/>
  <cols>
    <col min="1" max="1" width="10.7109375" style="5" hidden="1" customWidth="1"/>
    <col min="2" max="2" width="10.7109375" style="2" hidden="1" customWidth="1"/>
    <col min="3" max="3" width="3.7109375" style="6" hidden="1" customWidth="1"/>
    <col min="4" max="4" width="3.7109375" style="7" customWidth="1"/>
    <col min="5" max="5" width="32.28515625" style="7" customWidth="1"/>
    <col min="6" max="6" width="50.7109375" style="7" customWidth="1"/>
    <col min="7" max="7" width="8.28515625" style="8" customWidth="1"/>
    <col min="8" max="16384" width="9.140625" style="7"/>
  </cols>
  <sheetData>
    <row r="1" spans="1:10" s="3" customFormat="1" ht="13.5" hidden="1" customHeight="1" x14ac:dyDescent="0.25">
      <c r="A1" s="1"/>
      <c r="B1" s="2"/>
      <c r="G1" s="4"/>
    </row>
    <row r="2" spans="1:10" s="3" customFormat="1" ht="12" hidden="1" customHeight="1" x14ac:dyDescent="0.25">
      <c r="A2" s="1"/>
      <c r="B2" s="2"/>
      <c r="G2" s="4"/>
    </row>
    <row r="3" spans="1:10" hidden="1" x14ac:dyDescent="0.25"/>
    <row r="4" spans="1:10" hidden="1" x14ac:dyDescent="0.25">
      <c r="D4" s="9"/>
      <c r="E4" s="10"/>
      <c r="F4" s="11" t="str">
        <f>version</f>
        <v>Версия 1.1</v>
      </c>
    </row>
    <row r="5" spans="1:10" ht="28.5" customHeight="1" x14ac:dyDescent="0.25">
      <c r="D5" s="12"/>
      <c r="E5" s="13" t="str">
        <f>"Контроль за использованием инвестиционных ресурсов, включаемых в регулируемые государством цены (тарифы) в сфере теплоснабжения за " &amp; god &amp; " год"</f>
        <v>Контроль за использованием инвестиционных ресурсов, включаемых в регулируемые государством цены (тарифы) в сфере теплоснабжения за 2022 год</v>
      </c>
      <c r="F5" s="13"/>
      <c r="G5" s="14"/>
    </row>
    <row r="6" spans="1:10" x14ac:dyDescent="0.25">
      <c r="D6" s="9"/>
      <c r="E6" s="15"/>
      <c r="F6" s="16"/>
      <c r="G6" s="14"/>
      <c r="H6" s="17"/>
      <c r="I6" s="17"/>
      <c r="J6" s="17"/>
    </row>
    <row r="7" spans="1:10" ht="19.5" x14ac:dyDescent="0.25">
      <c r="D7" s="12"/>
      <c r="E7" s="18" t="s">
        <v>0</v>
      </c>
      <c r="F7" s="19" t="s">
        <v>1</v>
      </c>
      <c r="G7" s="20"/>
      <c r="H7" s="17"/>
      <c r="I7" s="17"/>
      <c r="J7" s="17"/>
    </row>
    <row r="8" spans="1:10" ht="3.75" customHeight="1" x14ac:dyDescent="0.25">
      <c r="A8" s="21"/>
      <c r="D8" s="22"/>
      <c r="E8" s="18"/>
      <c r="F8" s="23"/>
      <c r="G8" s="24"/>
      <c r="H8" s="17"/>
      <c r="I8" s="17"/>
      <c r="J8" s="17"/>
    </row>
    <row r="9" spans="1:10" ht="19.5" x14ac:dyDescent="0.25">
      <c r="D9" s="12"/>
      <c r="E9" s="25" t="s">
        <v>2</v>
      </c>
      <c r="F9" s="26">
        <v>2022</v>
      </c>
      <c r="G9" s="27" t="s">
        <v>3</v>
      </c>
      <c r="H9" s="17"/>
      <c r="I9" s="17"/>
      <c r="J9" s="17"/>
    </row>
    <row r="10" spans="1:10" ht="19.5" x14ac:dyDescent="0.25">
      <c r="B10" s="2">
        <v>1</v>
      </c>
      <c r="C10" s="6">
        <v>1</v>
      </c>
      <c r="D10" s="12"/>
      <c r="E10" s="28" t="s">
        <v>4</v>
      </c>
      <c r="F10" s="29" t="s">
        <v>5</v>
      </c>
      <c r="G10" s="27"/>
      <c r="H10" s="17"/>
      <c r="I10" s="17"/>
      <c r="J10" s="17"/>
    </row>
    <row r="11" spans="1:10" ht="19.5" x14ac:dyDescent="0.25">
      <c r="D11" s="12"/>
      <c r="E11" s="30" t="s">
        <v>6</v>
      </c>
      <c r="F11" s="31" t="str">
        <f>IF(condition_date="","",VLOOKUP(condition_date,[1]TEHSHEET!H2:I13,2,0))</f>
        <v>12 месяцев</v>
      </c>
      <c r="G11" s="32">
        <f>IF(condition_date="",0,VLOOKUP(condition_date,[1]TEHSHEET!H2:J13,3,0))</f>
        <v>12</v>
      </c>
      <c r="H11" s="17"/>
      <c r="I11" s="17"/>
      <c r="J11" s="17"/>
    </row>
    <row r="12" spans="1:10" ht="3.75" customHeight="1" x14ac:dyDescent="0.25">
      <c r="A12" s="21"/>
      <c r="D12" s="22"/>
      <c r="E12" s="18"/>
      <c r="F12" s="23"/>
      <c r="G12" s="24"/>
      <c r="H12" s="17"/>
      <c r="I12" s="17"/>
      <c r="J12" s="17"/>
    </row>
    <row r="13" spans="1:10" ht="75" x14ac:dyDescent="0.25">
      <c r="D13" s="12"/>
      <c r="E13" s="28" t="s">
        <v>7</v>
      </c>
      <c r="F13" s="33" t="s">
        <v>8</v>
      </c>
      <c r="G13" s="27"/>
      <c r="H13" s="17">
        <v>1</v>
      </c>
      <c r="I13" s="17">
        <v>30992391</v>
      </c>
      <c r="J13" s="34">
        <v>65347368</v>
      </c>
    </row>
    <row r="14" spans="1:10" ht="3.75" customHeight="1" x14ac:dyDescent="0.25">
      <c r="C14" s="35"/>
      <c r="D14" s="22"/>
      <c r="E14" s="36"/>
      <c r="F14" s="23"/>
      <c r="G14" s="37"/>
      <c r="H14" s="17"/>
      <c r="I14" s="17"/>
      <c r="J14" s="17"/>
    </row>
    <row r="15" spans="1:10" ht="3.75" customHeight="1" x14ac:dyDescent="0.15">
      <c r="C15" s="35"/>
      <c r="D15" s="22"/>
      <c r="E15" s="38"/>
      <c r="F15" s="39"/>
      <c r="G15" s="37"/>
      <c r="H15" s="17"/>
      <c r="I15" s="17"/>
      <c r="J15" s="17"/>
    </row>
    <row r="16" spans="1:10" ht="19.5" x14ac:dyDescent="0.25">
      <c r="C16" s="35"/>
      <c r="D16" s="40"/>
      <c r="E16" s="36" t="s">
        <v>9</v>
      </c>
      <c r="F16" s="41" t="s">
        <v>10</v>
      </c>
      <c r="G16" s="42"/>
      <c r="H16" s="43"/>
      <c r="I16" s="17"/>
      <c r="J16" s="44"/>
    </row>
    <row r="17" spans="1:10" ht="19.5" x14ac:dyDescent="0.25">
      <c r="C17" s="35"/>
      <c r="D17" s="40"/>
      <c r="E17" s="36" t="s">
        <v>11</v>
      </c>
      <c r="F17" s="45" t="s">
        <v>12</v>
      </c>
      <c r="G17" s="42"/>
      <c r="H17" s="43"/>
      <c r="I17" s="17"/>
      <c r="J17" s="44"/>
    </row>
    <row r="18" spans="1:10" ht="19.5" x14ac:dyDescent="0.25">
      <c r="C18" s="35"/>
      <c r="D18" s="40"/>
      <c r="E18" s="36" t="s">
        <v>13</v>
      </c>
      <c r="F18" s="45" t="s">
        <v>14</v>
      </c>
      <c r="G18" s="42"/>
      <c r="H18" s="43"/>
      <c r="I18" s="17"/>
      <c r="J18" s="44"/>
    </row>
    <row r="19" spans="1:10" ht="30" x14ac:dyDescent="0.25">
      <c r="D19" s="12"/>
      <c r="E19" s="28" t="s">
        <v>15</v>
      </c>
      <c r="F19" s="46" t="s">
        <v>16</v>
      </c>
      <c r="G19" s="27"/>
      <c r="H19" s="17"/>
      <c r="I19" s="17"/>
      <c r="J19" s="17"/>
    </row>
    <row r="20" spans="1:10" ht="3.75" customHeight="1" x14ac:dyDescent="0.25">
      <c r="A20" s="21"/>
      <c r="D20" s="22"/>
      <c r="E20" s="18"/>
      <c r="F20" s="23"/>
      <c r="G20" s="24"/>
      <c r="H20" s="17"/>
      <c r="I20" s="17"/>
      <c r="J20" s="17"/>
    </row>
    <row r="21" spans="1:10" ht="19.5" x14ac:dyDescent="0.25">
      <c r="D21" s="12"/>
      <c r="E21" s="18" t="s">
        <v>17</v>
      </c>
      <c r="F21" s="46" t="s">
        <v>18</v>
      </c>
      <c r="G21" s="27"/>
      <c r="H21" s="17"/>
      <c r="I21" s="17"/>
      <c r="J21" s="17"/>
    </row>
    <row r="22" spans="1:10" ht="22.5" x14ac:dyDescent="0.25">
      <c r="D22" s="12"/>
      <c r="E22" s="18" t="s">
        <v>19</v>
      </c>
      <c r="F22" s="46" t="s">
        <v>20</v>
      </c>
      <c r="G22" s="27"/>
      <c r="H22" s="17"/>
      <c r="I22" s="17"/>
      <c r="J22" s="17"/>
    </row>
    <row r="23" spans="1:10" ht="3.75" customHeight="1" x14ac:dyDescent="0.25">
      <c r="C23" s="35"/>
      <c r="D23" s="22"/>
      <c r="E23" s="36"/>
      <c r="F23" s="23"/>
      <c r="G23" s="37"/>
      <c r="H23" s="17"/>
      <c r="I23" s="17"/>
      <c r="J23" s="17"/>
    </row>
    <row r="24" spans="1:10" ht="19.5" x14ac:dyDescent="0.25">
      <c r="D24" s="12"/>
      <c r="E24" s="28" t="s">
        <v>21</v>
      </c>
      <c r="F24" s="46" t="s">
        <v>22</v>
      </c>
      <c r="G24" s="27"/>
      <c r="H24" s="17"/>
      <c r="I24" s="17"/>
      <c r="J24" s="17"/>
    </row>
    <row r="25" spans="1:10" ht="19.5" x14ac:dyDescent="0.25">
      <c r="C25" s="35"/>
      <c r="D25" s="40"/>
      <c r="E25" s="28" t="s">
        <v>23</v>
      </c>
      <c r="F25" s="46" t="s">
        <v>24</v>
      </c>
      <c r="G25" s="42"/>
      <c r="H25" s="47" t="s">
        <v>25</v>
      </c>
      <c r="I25" s="17"/>
      <c r="J25" s="44"/>
    </row>
    <row r="26" spans="1:10" ht="19.5" x14ac:dyDescent="0.25">
      <c r="C26" s="35"/>
      <c r="D26" s="40"/>
      <c r="E26" s="28" t="s">
        <v>26</v>
      </c>
      <c r="F26" s="46" t="s">
        <v>27</v>
      </c>
      <c r="G26" s="42"/>
      <c r="H26" s="43"/>
      <c r="I26" s="17"/>
      <c r="J26" s="44"/>
    </row>
    <row r="27" spans="1:10" ht="32.25" customHeight="1" x14ac:dyDescent="0.25">
      <c r="C27" s="35"/>
      <c r="D27" s="40"/>
      <c r="E27" s="28" t="s">
        <v>28</v>
      </c>
      <c r="F27" s="46" t="s">
        <v>22</v>
      </c>
      <c r="G27" s="42"/>
      <c r="H27" s="43"/>
      <c r="I27" s="17"/>
      <c r="J27" s="44"/>
    </row>
    <row r="28" spans="1:10" ht="3.75" customHeight="1" x14ac:dyDescent="0.25">
      <c r="D28" s="12"/>
      <c r="E28" s="18"/>
      <c r="F28" s="48"/>
      <c r="G28" s="9"/>
      <c r="H28" s="17"/>
      <c r="I28" s="17"/>
      <c r="J28" s="17"/>
    </row>
    <row r="29" spans="1:10" ht="3.75" customHeight="1" x14ac:dyDescent="0.15">
      <c r="C29" s="35"/>
      <c r="D29" s="22"/>
      <c r="E29" s="38"/>
      <c r="F29" s="39"/>
      <c r="G29" s="37"/>
      <c r="H29" s="17"/>
      <c r="I29" s="17"/>
      <c r="J29" s="17"/>
    </row>
    <row r="30" spans="1:10" ht="19.5" x14ac:dyDescent="0.25">
      <c r="D30" s="12"/>
      <c r="E30" s="28" t="s">
        <v>29</v>
      </c>
      <c r="F30" s="49" t="s">
        <v>30</v>
      </c>
      <c r="G30" s="27"/>
      <c r="H30" s="17"/>
      <c r="I30" s="17"/>
      <c r="J30" s="17"/>
    </row>
    <row r="31" spans="1:10" ht="19.5" customHeight="1" x14ac:dyDescent="0.25">
      <c r="D31" s="12"/>
      <c r="E31" s="28" t="s">
        <v>31</v>
      </c>
      <c r="F31" s="50" t="s">
        <v>32</v>
      </c>
      <c r="G31" s="27"/>
      <c r="H31" s="17"/>
      <c r="I31" s="17"/>
      <c r="J31" s="17"/>
    </row>
    <row r="32" spans="1:10" ht="3.75" customHeight="1" x14ac:dyDescent="0.25">
      <c r="D32" s="12"/>
      <c r="E32" s="18"/>
      <c r="F32" s="51"/>
      <c r="G32" s="9"/>
      <c r="H32" s="17"/>
      <c r="I32" s="17"/>
      <c r="J32" s="17"/>
    </row>
    <row r="33" spans="1:10" ht="19.5" customHeight="1" x14ac:dyDescent="0.25">
      <c r="D33" s="12"/>
      <c r="E33" s="18" t="s">
        <v>33</v>
      </c>
      <c r="F33" s="52" t="s">
        <v>58</v>
      </c>
      <c r="G33" s="27"/>
      <c r="H33" s="17"/>
      <c r="I33" s="17"/>
      <c r="J33" s="17"/>
    </row>
    <row r="34" spans="1:10" ht="3.75" customHeight="1" x14ac:dyDescent="0.25">
      <c r="C34" s="35"/>
      <c r="D34" s="22"/>
      <c r="E34" s="36"/>
      <c r="F34" s="23"/>
      <c r="G34" s="37"/>
      <c r="H34" s="17"/>
      <c r="I34" s="17"/>
      <c r="J34" s="17"/>
    </row>
    <row r="35" spans="1:10" ht="3.75" customHeight="1" x14ac:dyDescent="0.15">
      <c r="C35" s="35"/>
      <c r="D35" s="22"/>
      <c r="E35" s="38"/>
      <c r="F35" s="39"/>
      <c r="G35" s="37"/>
      <c r="H35" s="17"/>
      <c r="I35" s="17"/>
      <c r="J35" s="17"/>
    </row>
    <row r="36" spans="1:10" ht="19.5" x14ac:dyDescent="0.25">
      <c r="D36" s="12"/>
      <c r="E36" s="28" t="s">
        <v>34</v>
      </c>
      <c r="F36" s="53" t="s">
        <v>35</v>
      </c>
      <c r="G36" s="9"/>
      <c r="H36" s="17"/>
      <c r="I36" s="17"/>
      <c r="J36" s="17"/>
    </row>
    <row r="37" spans="1:10" ht="19.5" customHeight="1" x14ac:dyDescent="0.25">
      <c r="D37" s="12"/>
      <c r="E37" s="28" t="s">
        <v>36</v>
      </c>
      <c r="F37" s="54" t="s">
        <v>37</v>
      </c>
      <c r="G37" s="9"/>
      <c r="H37" s="17"/>
      <c r="I37" s="17"/>
      <c r="J37" s="17"/>
    </row>
    <row r="38" spans="1:10" ht="19.5" customHeight="1" x14ac:dyDescent="0.25">
      <c r="D38" s="12"/>
      <c r="E38" s="28" t="s">
        <v>38</v>
      </c>
      <c r="F38" s="54" t="s">
        <v>39</v>
      </c>
      <c r="G38" s="9"/>
      <c r="H38" s="17"/>
      <c r="I38" s="17"/>
      <c r="J38" s="17"/>
    </row>
    <row r="39" spans="1:10" ht="19.5" customHeight="1" x14ac:dyDescent="0.25">
      <c r="D39" s="12"/>
      <c r="E39" s="28" t="s">
        <v>40</v>
      </c>
      <c r="F39" s="55" t="s">
        <v>30</v>
      </c>
      <c r="G39" s="9"/>
      <c r="H39" s="17"/>
      <c r="I39" s="17"/>
      <c r="J39" s="17"/>
    </row>
    <row r="40" spans="1:10" ht="22.5" x14ac:dyDescent="0.25">
      <c r="D40" s="12"/>
      <c r="E40" s="28" t="s">
        <v>41</v>
      </c>
      <c r="F40" s="56" t="s">
        <v>42</v>
      </c>
      <c r="G40" s="9"/>
      <c r="H40" s="17"/>
      <c r="I40" s="17"/>
      <c r="J40" s="17"/>
    </row>
    <row r="41" spans="1:10" ht="22.5" customHeight="1" x14ac:dyDescent="0.25">
      <c r="D41" s="12"/>
      <c r="E41" s="28" t="s">
        <v>43</v>
      </c>
      <c r="F41" s="57" t="s">
        <v>44</v>
      </c>
      <c r="G41" s="9"/>
      <c r="H41" s="17"/>
      <c r="I41" s="17"/>
      <c r="J41" s="17"/>
    </row>
    <row r="42" spans="1:10" ht="3.75" customHeight="1" x14ac:dyDescent="0.25">
      <c r="C42" s="35"/>
      <c r="D42" s="22"/>
      <c r="E42" s="36"/>
      <c r="F42" s="23"/>
      <c r="G42" s="37"/>
      <c r="H42" s="17"/>
      <c r="I42" s="17"/>
      <c r="J42" s="17"/>
    </row>
    <row r="43" spans="1:10" ht="12.75" customHeight="1" x14ac:dyDescent="0.15">
      <c r="A43" s="58"/>
      <c r="D43" s="9"/>
      <c r="E43" s="38"/>
      <c r="F43" s="39" t="s">
        <v>45</v>
      </c>
      <c r="G43" s="24"/>
      <c r="H43" s="17"/>
      <c r="I43" s="17"/>
      <c r="J43" s="17"/>
    </row>
    <row r="44" spans="1:10" ht="20.100000000000001" customHeight="1" x14ac:dyDescent="0.25">
      <c r="A44" s="58"/>
      <c r="B44" s="59"/>
      <c r="D44" s="60"/>
      <c r="E44" s="61" t="s">
        <v>46</v>
      </c>
      <c r="F44" s="62" t="s">
        <v>47</v>
      </c>
      <c r="G44" s="63"/>
      <c r="H44" s="17"/>
      <c r="I44" s="17"/>
      <c r="J44" s="17"/>
    </row>
    <row r="45" spans="1:10" ht="20.100000000000001" customHeight="1" x14ac:dyDescent="0.25">
      <c r="A45" s="58"/>
      <c r="B45" s="59"/>
      <c r="D45" s="60"/>
      <c r="E45" s="61" t="s">
        <v>48</v>
      </c>
      <c r="F45" s="62" t="s">
        <v>47</v>
      </c>
      <c r="G45" s="63"/>
      <c r="H45" s="17"/>
      <c r="I45" s="17"/>
      <c r="J45" s="17"/>
    </row>
    <row r="46" spans="1:10" ht="22.5" x14ac:dyDescent="0.15">
      <c r="A46" s="58"/>
      <c r="D46" s="9"/>
      <c r="F46" s="64" t="s">
        <v>49</v>
      </c>
      <c r="G46" s="24"/>
      <c r="H46" s="17"/>
      <c r="I46" s="17"/>
      <c r="J46" s="17"/>
    </row>
    <row r="47" spans="1:10" ht="20.100000000000001" customHeight="1" x14ac:dyDescent="0.25">
      <c r="A47" s="58"/>
      <c r="B47" s="59"/>
      <c r="D47" s="60"/>
      <c r="E47" s="61" t="s">
        <v>50</v>
      </c>
      <c r="F47" s="62" t="s">
        <v>51</v>
      </c>
      <c r="G47" s="63"/>
      <c r="H47" s="17"/>
      <c r="I47" s="17"/>
      <c r="J47" s="17"/>
    </row>
    <row r="48" spans="1:10" ht="20.100000000000001" customHeight="1" x14ac:dyDescent="0.25">
      <c r="A48" s="58"/>
      <c r="B48" s="59"/>
      <c r="D48" s="60"/>
      <c r="E48" s="61" t="s">
        <v>52</v>
      </c>
      <c r="F48" s="62" t="s">
        <v>53</v>
      </c>
      <c r="G48" s="63"/>
      <c r="H48" s="17"/>
      <c r="I48" s="17"/>
      <c r="J48" s="17"/>
    </row>
    <row r="49" spans="1:10" ht="20.100000000000001" customHeight="1" x14ac:dyDescent="0.25">
      <c r="A49" s="58"/>
      <c r="B49" s="59"/>
      <c r="D49" s="60"/>
      <c r="E49" s="61" t="s">
        <v>54</v>
      </c>
      <c r="F49" s="65" t="s">
        <v>55</v>
      </c>
      <c r="G49" s="63"/>
      <c r="H49" s="17"/>
      <c r="I49" s="17"/>
      <c r="J49" s="17"/>
    </row>
    <row r="50" spans="1:10" ht="20.100000000000001" customHeight="1" x14ac:dyDescent="0.25">
      <c r="A50" s="58"/>
      <c r="B50" s="59"/>
      <c r="D50" s="60"/>
      <c r="E50" s="61" t="s">
        <v>56</v>
      </c>
      <c r="F50" s="66" t="s">
        <v>57</v>
      </c>
      <c r="G50" s="63"/>
      <c r="H50" s="17"/>
      <c r="I50" s="17"/>
      <c r="J50" s="17"/>
    </row>
    <row r="51" spans="1:10" ht="3.75" customHeight="1" x14ac:dyDescent="0.25">
      <c r="E51" s="10"/>
      <c r="F51" s="67"/>
    </row>
  </sheetData>
  <mergeCells count="1">
    <mergeCell ref="E5:F5"/>
  </mergeCells>
  <dataValidations count="7">
    <dataValidation type="list" allowBlank="1" errorTitle="Ошибка" error="Выберите значение из списка" prompt="Выберите значение из списка" sqref="F10">
      <formula1>spr_condition_date</formula1>
    </dataValidation>
    <dataValidation allowBlank="1" showInputMessage="1" errorTitle="Ошибка" error="Выберите значение из списка" prompt="Значение подставится автоматически после выбора значения в ячейке F10!" sqref="F11"/>
    <dataValidation type="textLength" operator="lessThanOrEqual" allowBlank="1" showInputMessage="1" showErrorMessage="1" errorTitle="Ошибка" error="Допускается ввод не более 900 символов!" prompt="Для перехода по ссылке необходимо два раза нажать левую кнопку мыши!" sqref="F40:F41">
      <formula1>900</formula1>
    </dataValidation>
    <dataValidation allowBlank="1" showInputMessage="1" showErrorMessage="1" promptTitle="Ввод" prompt="Для выбора ИП необходимо два раза нажать левую кнопку мыши!" sqref="F13"/>
    <dataValidation type="textLength" operator="lessThanOrEqual" allowBlank="1" showInputMessage="1" showErrorMessage="1" errorTitle="Ошибка" error="Допускается ввод не более 900 символов!" sqref="F47:F50 F44:F45 F37:F38">
      <formula1>900</formula1>
    </dataValidation>
    <dataValidation allowBlank="1" errorTitle="Ошибка" error="Выберите значение из списка" prompt="Выберите значение из списка" sqref="F24:F27 F21:F22 F19"/>
    <dataValidation errorTitle="Внимание" error="Выберите значение из списка" prompt="Выберите значение из списка" sqref="F28"/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V131"/>
  <sheetViews>
    <sheetView tabSelected="1" topLeftCell="C4" zoomScale="80" zoomScaleNormal="80" workbookViewId="0">
      <selection activeCell="X4" sqref="X1:AL1048576"/>
    </sheetView>
  </sheetViews>
  <sheetFormatPr defaultColWidth="10.5703125" defaultRowHeight="11.25" x14ac:dyDescent="0.25"/>
  <cols>
    <col min="1" max="2" width="9.140625" style="68" hidden="1" customWidth="1"/>
    <col min="3" max="3" width="3.7109375" style="68" customWidth="1"/>
    <col min="4" max="4" width="6.7109375" style="68" customWidth="1"/>
    <col min="5" max="5" width="29.7109375" style="68" customWidth="1"/>
    <col min="6" max="7" width="26.42578125" style="68" customWidth="1"/>
    <col min="8" max="10" width="25.85546875" style="68" customWidth="1"/>
    <col min="11" max="11" width="11.7109375" style="68" customWidth="1"/>
    <col min="12" max="12" width="23.7109375" style="68" hidden="1" customWidth="1"/>
    <col min="13" max="13" width="14.140625" style="68" hidden="1" customWidth="1"/>
    <col min="14" max="14" width="17.140625" style="68" customWidth="1"/>
    <col min="15" max="17" width="21.7109375" style="68" customWidth="1"/>
    <col min="18" max="19" width="12.28515625" style="68" customWidth="1"/>
    <col min="20" max="20" width="33" style="68" customWidth="1"/>
    <col min="21" max="21" width="3.7109375" style="68" customWidth="1"/>
    <col min="22" max="22" width="7.28515625" style="68" customWidth="1"/>
    <col min="23" max="23" width="17.7109375" style="68" customWidth="1"/>
    <col min="24" max="27" width="19.28515625" style="68" hidden="1" customWidth="1"/>
    <col min="28" max="28" width="11.7109375" style="68" hidden="1" customWidth="1"/>
    <col min="29" max="29" width="19.28515625" style="68" hidden="1" customWidth="1"/>
    <col min="30" max="30" width="11.7109375" style="68" hidden="1" customWidth="1"/>
    <col min="31" max="31" width="31" style="68" hidden="1" customWidth="1"/>
    <col min="32" max="32" width="12.140625" style="68" hidden="1" customWidth="1"/>
    <col min="33" max="34" width="19.28515625" style="68" hidden="1" customWidth="1"/>
    <col min="35" max="35" width="11.7109375" style="68" hidden="1" customWidth="1"/>
    <col min="36" max="36" width="19.28515625" style="68" hidden="1" customWidth="1"/>
    <col min="37" max="37" width="11.7109375" style="68" hidden="1" customWidth="1"/>
    <col min="38" max="38" width="3.7109375" style="68" hidden="1" customWidth="1"/>
    <col min="39" max="39" width="9.42578125" style="68" customWidth="1"/>
    <col min="40" max="40" width="44.5703125" style="68" customWidth="1"/>
    <col min="41" max="41" width="14.5703125" style="68" hidden="1" customWidth="1"/>
    <col min="42" max="42" width="36.28515625" style="68" hidden="1" customWidth="1"/>
    <col min="43" max="44" width="14.5703125" style="68" hidden="1" customWidth="1"/>
    <col min="45" max="45" width="36.28515625" style="68" hidden="1" customWidth="1"/>
    <col min="46" max="46" width="25.7109375" style="68" hidden="1" customWidth="1"/>
    <col min="47" max="48" width="14.7109375" style="68" hidden="1" customWidth="1"/>
    <col min="49" max="61" width="21.7109375" style="68" customWidth="1"/>
    <col min="62" max="64" width="22.7109375" style="68" customWidth="1"/>
    <col min="65" max="65" width="21.7109375" style="68" customWidth="1"/>
    <col min="66" max="68" width="22.7109375" style="68" customWidth="1"/>
    <col min="69" max="69" width="21.7109375" style="68" customWidth="1"/>
    <col min="70" max="72" width="22.7109375" style="68" customWidth="1"/>
    <col min="73" max="78" width="21.7109375" style="68" customWidth="1"/>
    <col min="79" max="81" width="22.7109375" style="68" customWidth="1"/>
    <col min="82" max="82" width="21.7109375" style="68" customWidth="1"/>
    <col min="83" max="85" width="22.7109375" style="68" customWidth="1"/>
    <col min="86" max="86" width="21.7109375" style="68" customWidth="1"/>
    <col min="87" max="89" width="22.7109375" style="68" customWidth="1"/>
    <col min="90" max="95" width="21.7109375" style="68" customWidth="1"/>
    <col min="96" max="98" width="22.7109375" style="68" customWidth="1"/>
    <col min="99" max="99" width="21.7109375" style="68" customWidth="1"/>
    <col min="100" max="102" width="22.7109375" style="68" customWidth="1"/>
    <col min="103" max="103" width="21.7109375" style="68" customWidth="1"/>
    <col min="104" max="106" width="22.7109375" style="68" customWidth="1"/>
    <col min="107" max="112" width="21.7109375" style="68" customWidth="1"/>
    <col min="113" max="115" width="22.7109375" style="68" customWidth="1"/>
    <col min="116" max="116" width="21.7109375" style="68" customWidth="1"/>
    <col min="117" max="119" width="22.7109375" style="68" customWidth="1"/>
    <col min="120" max="120" width="21.7109375" style="68" customWidth="1"/>
    <col min="121" max="123" width="22.7109375" style="68" customWidth="1"/>
    <col min="124" max="127" width="21.7109375" style="68" customWidth="1"/>
    <col min="128" max="128" width="23.85546875" style="68" customWidth="1"/>
    <col min="129" max="129" width="21.7109375" style="68" customWidth="1"/>
    <col min="130" max="130" width="38.140625" style="68" customWidth="1"/>
    <col min="131" max="131" width="82.85546875" style="68" customWidth="1"/>
    <col min="132" max="150" width="10.5703125" style="68" customWidth="1"/>
    <col min="151" max="16384" width="10.5703125" style="68"/>
  </cols>
  <sheetData>
    <row r="1" spans="3:137" ht="16.5" hidden="1" customHeight="1" x14ac:dyDescent="0.25">
      <c r="E1" s="68">
        <v>1</v>
      </c>
      <c r="AN1" s="69"/>
      <c r="AO1" s="69"/>
      <c r="AP1" s="69"/>
      <c r="AQ1" s="69"/>
      <c r="AR1" s="69"/>
      <c r="AS1" s="69"/>
      <c r="AT1" s="69"/>
      <c r="AU1" s="69"/>
      <c r="AV1" s="70"/>
      <c r="AW1" s="71" t="s">
        <v>59</v>
      </c>
      <c r="AX1" s="71" t="s">
        <v>60</v>
      </c>
      <c r="AY1" s="71" t="s">
        <v>61</v>
      </c>
      <c r="AZ1" s="72"/>
      <c r="BC1" s="73"/>
      <c r="BD1" s="71" t="s">
        <v>62</v>
      </c>
      <c r="BE1" s="74" t="s">
        <v>63</v>
      </c>
      <c r="BF1" s="74" t="s">
        <v>64</v>
      </c>
      <c r="BG1" s="74" t="s">
        <v>65</v>
      </c>
      <c r="BH1" s="74" t="s">
        <v>66</v>
      </c>
      <c r="BI1" s="75" t="s">
        <v>67</v>
      </c>
      <c r="BJ1" s="75" t="s">
        <v>68</v>
      </c>
      <c r="BK1" s="75" t="s">
        <v>69</v>
      </c>
      <c r="BL1" s="75" t="s">
        <v>70</v>
      </c>
      <c r="BM1" s="75" t="s">
        <v>71</v>
      </c>
      <c r="BN1" s="75" t="s">
        <v>72</v>
      </c>
      <c r="BO1" s="75" t="s">
        <v>73</v>
      </c>
      <c r="BP1" s="75" t="s">
        <v>74</v>
      </c>
      <c r="BQ1" s="75" t="s">
        <v>75</v>
      </c>
      <c r="BR1" s="75" t="s">
        <v>76</v>
      </c>
      <c r="BS1" s="75" t="s">
        <v>77</v>
      </c>
      <c r="BT1" s="75" t="s">
        <v>78</v>
      </c>
      <c r="BU1" s="72"/>
      <c r="BV1" s="76" t="s">
        <v>79</v>
      </c>
      <c r="BW1" s="74" t="s">
        <v>80</v>
      </c>
      <c r="BX1" s="74" t="s">
        <v>81</v>
      </c>
      <c r="BY1" s="74" t="s">
        <v>82</v>
      </c>
      <c r="BZ1" s="75" t="s">
        <v>83</v>
      </c>
      <c r="CA1" s="75" t="s">
        <v>84</v>
      </c>
      <c r="CB1" s="75" t="s">
        <v>85</v>
      </c>
      <c r="CC1" s="75" t="s">
        <v>86</v>
      </c>
      <c r="CD1" s="75" t="s">
        <v>87</v>
      </c>
      <c r="CE1" s="75" t="s">
        <v>88</v>
      </c>
      <c r="CF1" s="75" t="s">
        <v>89</v>
      </c>
      <c r="CG1" s="75" t="s">
        <v>90</v>
      </c>
      <c r="CH1" s="75" t="s">
        <v>91</v>
      </c>
      <c r="CI1" s="75" t="s">
        <v>92</v>
      </c>
      <c r="CJ1" s="75" t="s">
        <v>93</v>
      </c>
      <c r="CK1" s="75" t="s">
        <v>94</v>
      </c>
      <c r="CL1" s="72"/>
      <c r="CM1" s="74" t="s">
        <v>95</v>
      </c>
      <c r="CN1" s="74" t="s">
        <v>96</v>
      </c>
      <c r="CO1" s="74" t="s">
        <v>97</v>
      </c>
      <c r="CP1" s="74" t="s">
        <v>98</v>
      </c>
      <c r="CQ1" s="75" t="s">
        <v>99</v>
      </c>
      <c r="CR1" s="75" t="s">
        <v>100</v>
      </c>
      <c r="CS1" s="75" t="s">
        <v>101</v>
      </c>
      <c r="CT1" s="75" t="s">
        <v>102</v>
      </c>
      <c r="CU1" s="75" t="s">
        <v>103</v>
      </c>
      <c r="CV1" s="75" t="s">
        <v>104</v>
      </c>
      <c r="CW1" s="75" t="s">
        <v>105</v>
      </c>
      <c r="CX1" s="75" t="s">
        <v>106</v>
      </c>
      <c r="CY1" s="75" t="s">
        <v>107</v>
      </c>
      <c r="CZ1" s="75" t="s">
        <v>108</v>
      </c>
      <c r="DA1" s="75" t="s">
        <v>109</v>
      </c>
      <c r="DB1" s="75" t="s">
        <v>110</v>
      </c>
      <c r="DC1" s="72"/>
      <c r="DD1" s="76" t="s">
        <v>111</v>
      </c>
      <c r="DE1" s="76" t="s">
        <v>112</v>
      </c>
      <c r="DF1" s="76" t="s">
        <v>113</v>
      </c>
      <c r="DG1" s="76" t="s">
        <v>114</v>
      </c>
      <c r="DH1" s="75" t="s">
        <v>115</v>
      </c>
      <c r="DI1" s="75" t="s">
        <v>116</v>
      </c>
      <c r="DJ1" s="75" t="s">
        <v>117</v>
      </c>
      <c r="DK1" s="75" t="s">
        <v>118</v>
      </c>
      <c r="DL1" s="75" t="s">
        <v>119</v>
      </c>
      <c r="DM1" s="75" t="s">
        <v>120</v>
      </c>
      <c r="DN1" s="75" t="s">
        <v>121</v>
      </c>
      <c r="DO1" s="75" t="s">
        <v>122</v>
      </c>
      <c r="DP1" s="75" t="s">
        <v>123</v>
      </c>
      <c r="DQ1" s="75" t="s">
        <v>124</v>
      </c>
      <c r="DR1" s="75" t="s">
        <v>125</v>
      </c>
      <c r="DS1" s="75" t="s">
        <v>126</v>
      </c>
      <c r="DT1" s="72"/>
      <c r="DU1" s="77" t="s">
        <v>127</v>
      </c>
    </row>
    <row r="2" spans="3:137" ht="16.5" hidden="1" customHeight="1" x14ac:dyDescent="0.25">
      <c r="AW2" s="78"/>
      <c r="AX2" s="78"/>
      <c r="AY2" s="78"/>
      <c r="BD2" s="78"/>
      <c r="BE2" s="78"/>
      <c r="BF2" s="78"/>
      <c r="BG2" s="78"/>
      <c r="BH2" s="78"/>
      <c r="BI2" s="79">
        <v>1</v>
      </c>
      <c r="BJ2" s="79">
        <v>1</v>
      </c>
      <c r="BK2" s="79">
        <v>1</v>
      </c>
      <c r="BL2" s="79">
        <v>1</v>
      </c>
      <c r="BM2" s="79">
        <v>2</v>
      </c>
      <c r="BN2" s="79">
        <v>2</v>
      </c>
      <c r="BO2" s="79">
        <v>2</v>
      </c>
      <c r="BP2" s="79">
        <v>2</v>
      </c>
      <c r="BQ2" s="79">
        <v>3</v>
      </c>
      <c r="BR2" s="79">
        <v>3</v>
      </c>
      <c r="BS2" s="79">
        <v>3</v>
      </c>
      <c r="BT2" s="79">
        <v>3</v>
      </c>
      <c r="BV2" s="78"/>
      <c r="BW2" s="78"/>
      <c r="BX2" s="78"/>
      <c r="BY2" s="78"/>
      <c r="BZ2" s="79">
        <v>4</v>
      </c>
      <c r="CA2" s="79">
        <v>4</v>
      </c>
      <c r="CB2" s="79">
        <v>4</v>
      </c>
      <c r="CC2" s="79">
        <v>4</v>
      </c>
      <c r="CD2" s="79">
        <v>5</v>
      </c>
      <c r="CE2" s="79">
        <v>5</v>
      </c>
      <c r="CF2" s="79">
        <v>5</v>
      </c>
      <c r="CG2" s="79">
        <v>5</v>
      </c>
      <c r="CH2" s="79">
        <v>6</v>
      </c>
      <c r="CI2" s="79">
        <v>6</v>
      </c>
      <c r="CJ2" s="79">
        <v>6</v>
      </c>
      <c r="CK2" s="79">
        <v>6</v>
      </c>
      <c r="CM2" s="78"/>
      <c r="CN2" s="78"/>
      <c r="CO2" s="78"/>
      <c r="CP2" s="78"/>
      <c r="CQ2" s="79">
        <v>7</v>
      </c>
      <c r="CR2" s="79">
        <v>7</v>
      </c>
      <c r="CS2" s="79">
        <v>7</v>
      </c>
      <c r="CT2" s="79">
        <v>7</v>
      </c>
      <c r="CU2" s="79">
        <v>8</v>
      </c>
      <c r="CV2" s="79">
        <v>8</v>
      </c>
      <c r="CW2" s="79">
        <v>8</v>
      </c>
      <c r="CX2" s="79">
        <v>8</v>
      </c>
      <c r="CY2" s="79">
        <v>9</v>
      </c>
      <c r="CZ2" s="79">
        <v>9</v>
      </c>
      <c r="DA2" s="79">
        <v>9</v>
      </c>
      <c r="DB2" s="79">
        <v>9</v>
      </c>
      <c r="DD2" s="78"/>
      <c r="DE2" s="78"/>
      <c r="DF2" s="78"/>
      <c r="DG2" s="78"/>
      <c r="DH2" s="79">
        <v>10</v>
      </c>
      <c r="DI2" s="79">
        <v>10</v>
      </c>
      <c r="DJ2" s="79">
        <v>10</v>
      </c>
      <c r="DK2" s="79">
        <v>10</v>
      </c>
      <c r="DL2" s="79">
        <v>11</v>
      </c>
      <c r="DM2" s="79">
        <v>11</v>
      </c>
      <c r="DN2" s="79">
        <v>11</v>
      </c>
      <c r="DO2" s="79">
        <v>11</v>
      </c>
      <c r="DP2" s="79">
        <v>12</v>
      </c>
      <c r="DQ2" s="79">
        <v>12</v>
      </c>
      <c r="DR2" s="79">
        <v>12</v>
      </c>
      <c r="DS2" s="79">
        <v>12</v>
      </c>
    </row>
    <row r="3" spans="3:137" hidden="1" x14ac:dyDescent="0.25"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W3" s="80"/>
      <c r="X3" s="80"/>
      <c r="Y3" s="80"/>
      <c r="Z3" s="80"/>
      <c r="AA3" s="80"/>
      <c r="AB3" s="80"/>
      <c r="AC3" s="80"/>
      <c r="AD3" s="80"/>
      <c r="AE3" s="80"/>
      <c r="AF3" s="80"/>
      <c r="AG3" s="80"/>
      <c r="AH3" s="80"/>
      <c r="AI3" s="80"/>
      <c r="AJ3" s="80"/>
      <c r="AK3" s="80"/>
      <c r="AL3" s="81"/>
      <c r="AM3" s="81"/>
      <c r="AN3" s="81"/>
      <c r="AO3" s="81"/>
      <c r="AP3" s="81"/>
      <c r="AQ3" s="81"/>
      <c r="AR3" s="81"/>
      <c r="AS3" s="81"/>
      <c r="AT3" s="81"/>
      <c r="AU3" s="81"/>
      <c r="AV3" s="81"/>
      <c r="AW3" s="81"/>
      <c r="AX3" s="81"/>
      <c r="AY3" s="81"/>
      <c r="AZ3" s="81"/>
      <c r="BA3" s="81"/>
      <c r="BB3" s="81"/>
      <c r="BC3" s="81"/>
      <c r="BD3" s="81"/>
      <c r="BE3" s="81"/>
      <c r="BF3" s="81"/>
      <c r="BG3" s="81"/>
      <c r="BH3" s="81"/>
      <c r="BI3" s="81"/>
      <c r="BJ3" s="81"/>
      <c r="BK3" s="81"/>
      <c r="BL3" s="81"/>
      <c r="BM3" s="81"/>
      <c r="BN3" s="81"/>
      <c r="BO3" s="81"/>
      <c r="BP3" s="81"/>
      <c r="BQ3" s="81"/>
      <c r="BR3" s="81"/>
      <c r="BS3" s="81"/>
      <c r="BT3" s="81"/>
      <c r="BU3" s="81"/>
      <c r="BV3" s="81"/>
      <c r="BW3" s="81"/>
      <c r="BX3" s="81"/>
      <c r="BY3" s="81"/>
      <c r="BZ3" s="81"/>
      <c r="CA3" s="81"/>
      <c r="CB3" s="81"/>
      <c r="CC3" s="81"/>
      <c r="CD3" s="81"/>
      <c r="CE3" s="81"/>
      <c r="CF3" s="81"/>
      <c r="CG3" s="81"/>
      <c r="CH3" s="81"/>
      <c r="CI3" s="81"/>
      <c r="CJ3" s="81"/>
      <c r="CK3" s="81"/>
      <c r="CL3" s="81"/>
      <c r="CM3" s="81"/>
      <c r="CN3" s="81"/>
      <c r="CO3" s="81"/>
      <c r="CP3" s="81"/>
      <c r="CQ3" s="81"/>
      <c r="CR3" s="81"/>
      <c r="CS3" s="81"/>
      <c r="CT3" s="81"/>
      <c r="CU3" s="81"/>
      <c r="CV3" s="81"/>
      <c r="CW3" s="81"/>
      <c r="CX3" s="81"/>
      <c r="CY3" s="81"/>
      <c r="CZ3" s="81"/>
      <c r="DA3" s="81"/>
      <c r="DB3" s="81"/>
      <c r="DC3" s="81"/>
      <c r="DD3" s="81"/>
      <c r="DE3" s="81"/>
      <c r="DF3" s="81"/>
      <c r="DG3" s="81"/>
      <c r="DH3" s="81"/>
      <c r="DI3" s="81"/>
      <c r="DJ3" s="81"/>
      <c r="DK3" s="81"/>
      <c r="DL3" s="81"/>
      <c r="DM3" s="81"/>
      <c r="DN3" s="81"/>
      <c r="DO3" s="81"/>
      <c r="DP3" s="81"/>
      <c r="DQ3" s="81"/>
      <c r="DR3" s="81"/>
      <c r="DS3" s="81"/>
      <c r="DT3" s="81"/>
      <c r="DU3" s="81"/>
    </row>
    <row r="4" spans="3:137" ht="12.75" customHeight="1" x14ac:dyDescent="0.25">
      <c r="C4" s="80"/>
      <c r="D4" s="82" t="str">
        <f xml:space="preserve"> "Справка о финансировании в тыс.руб (без НДС)"</f>
        <v>Справка о финансировании в тыс.руб (без НДС)</v>
      </c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83"/>
      <c r="Y4" s="83"/>
      <c r="Z4" s="83"/>
      <c r="AA4" s="83"/>
      <c r="AB4" s="83"/>
      <c r="AC4" s="83"/>
      <c r="AD4" s="83"/>
      <c r="AE4" s="83"/>
      <c r="AF4" s="83"/>
      <c r="AG4" s="83"/>
      <c r="AH4" s="83"/>
      <c r="AI4" s="83"/>
      <c r="AJ4" s="83"/>
      <c r="AK4" s="83"/>
      <c r="AL4" s="83"/>
      <c r="AM4" s="83"/>
      <c r="AN4" s="84"/>
      <c r="AO4" s="84"/>
      <c r="AP4" s="84"/>
      <c r="AQ4" s="84"/>
      <c r="AR4" s="84"/>
      <c r="AS4" s="84"/>
      <c r="AT4" s="84"/>
      <c r="AU4" s="84"/>
      <c r="AV4" s="84"/>
      <c r="AW4" s="84"/>
      <c r="AX4" s="84"/>
      <c r="AY4" s="84"/>
      <c r="AZ4" s="84"/>
      <c r="BA4" s="84"/>
      <c r="BB4" s="84"/>
      <c r="BC4" s="84"/>
      <c r="BD4" s="84"/>
      <c r="BE4" s="84"/>
      <c r="BF4" s="84"/>
      <c r="BG4" s="84"/>
      <c r="BH4" s="84"/>
      <c r="BI4" s="84"/>
      <c r="BJ4" s="84"/>
      <c r="BK4" s="84"/>
      <c r="BL4" s="84"/>
      <c r="BM4" s="84"/>
      <c r="BN4" s="84"/>
      <c r="BO4" s="84"/>
      <c r="BP4" s="84"/>
      <c r="BQ4" s="84"/>
      <c r="BR4" s="84"/>
      <c r="BS4" s="84"/>
      <c r="BT4" s="84"/>
      <c r="BU4" s="84"/>
      <c r="BV4" s="84"/>
      <c r="BW4" s="84"/>
      <c r="BX4" s="84"/>
      <c r="BY4" s="84"/>
      <c r="BZ4" s="84"/>
      <c r="CA4" s="84"/>
      <c r="CB4" s="84"/>
      <c r="CC4" s="84"/>
      <c r="CD4" s="84"/>
      <c r="CE4" s="84"/>
      <c r="CF4" s="84"/>
      <c r="CG4" s="84"/>
      <c r="CH4" s="84"/>
      <c r="CI4" s="84"/>
      <c r="CJ4" s="84"/>
      <c r="CK4" s="84"/>
      <c r="CL4" s="84"/>
      <c r="CM4" s="84"/>
      <c r="CN4" s="84"/>
      <c r="CO4" s="84"/>
      <c r="CP4" s="84"/>
      <c r="CQ4" s="84"/>
      <c r="CR4" s="84"/>
      <c r="CS4" s="84"/>
      <c r="CT4" s="84"/>
      <c r="CU4" s="84"/>
      <c r="CV4" s="84"/>
      <c r="CW4" s="84"/>
      <c r="CX4" s="84"/>
      <c r="CY4" s="84"/>
      <c r="CZ4" s="84"/>
      <c r="DA4" s="84"/>
      <c r="DB4" s="84"/>
      <c r="DC4" s="84"/>
      <c r="DD4" s="84"/>
      <c r="DE4" s="84"/>
      <c r="DF4" s="84"/>
      <c r="DG4" s="84"/>
      <c r="DH4" s="84"/>
      <c r="DI4" s="84"/>
      <c r="DJ4" s="84"/>
      <c r="DK4" s="84"/>
      <c r="DL4" s="84"/>
      <c r="DM4" s="84"/>
      <c r="DN4" s="84"/>
      <c r="DO4" s="84"/>
      <c r="DP4" s="84"/>
      <c r="DQ4" s="84"/>
      <c r="DR4" s="84"/>
      <c r="DS4" s="84"/>
      <c r="DT4" s="84"/>
      <c r="DU4" s="84"/>
    </row>
    <row r="5" spans="3:137" ht="15" x14ac:dyDescent="0.25">
      <c r="C5" s="80"/>
      <c r="D5" s="82" t="str">
        <f>region_name &amp; " " &amp; org</f>
        <v>Кемеровская область ООО "Энерготранзит"</v>
      </c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6"/>
      <c r="AI5" s="86"/>
      <c r="AJ5" s="86"/>
      <c r="AK5" s="86"/>
      <c r="AL5" s="86"/>
      <c r="AM5" s="86"/>
      <c r="AN5" s="86"/>
      <c r="AO5" s="86"/>
      <c r="AP5" s="86"/>
      <c r="AQ5" s="86"/>
      <c r="AR5" s="86"/>
      <c r="AS5" s="86"/>
      <c r="AT5" s="86"/>
      <c r="AU5" s="86"/>
      <c r="AV5" s="86"/>
      <c r="AW5" s="87"/>
      <c r="AX5" s="87"/>
      <c r="AY5" s="88"/>
      <c r="AZ5" s="88"/>
      <c r="BA5" s="88"/>
      <c r="BB5" s="88"/>
      <c r="BC5" s="88"/>
      <c r="BD5" s="88"/>
      <c r="BE5" s="89" t="s">
        <v>128</v>
      </c>
      <c r="BF5" s="90"/>
      <c r="BG5" s="90"/>
      <c r="BH5" s="90"/>
      <c r="BI5" s="90"/>
      <c r="BJ5" s="90"/>
      <c r="BK5" s="90"/>
      <c r="BL5" s="90"/>
      <c r="BM5" s="90"/>
      <c r="BN5" s="90"/>
      <c r="BO5" s="90"/>
      <c r="BP5" s="90"/>
      <c r="BQ5" s="90"/>
      <c r="BR5" s="90"/>
      <c r="BS5" s="90"/>
      <c r="BT5" s="90"/>
      <c r="BU5" s="90"/>
      <c r="BV5" s="89" t="s">
        <v>129</v>
      </c>
      <c r="BW5" s="90"/>
      <c r="BX5" s="90"/>
      <c r="BY5" s="90"/>
      <c r="BZ5" s="90"/>
      <c r="CA5" s="90"/>
      <c r="CB5" s="90"/>
      <c r="CC5" s="90"/>
      <c r="CD5" s="90"/>
      <c r="CE5" s="90"/>
      <c r="CF5" s="90"/>
      <c r="CG5" s="90"/>
      <c r="CH5" s="90"/>
      <c r="CI5" s="90"/>
      <c r="CJ5" s="90"/>
      <c r="CK5" s="90"/>
      <c r="CL5" s="90"/>
      <c r="CM5" s="89" t="s">
        <v>130</v>
      </c>
      <c r="CN5" s="90"/>
      <c r="CO5" s="90"/>
      <c r="CP5" s="90"/>
      <c r="CQ5" s="90"/>
      <c r="CR5" s="90"/>
      <c r="CS5" s="90"/>
      <c r="CT5" s="90"/>
      <c r="CU5" s="90"/>
      <c r="CV5" s="90"/>
      <c r="CW5" s="90"/>
      <c r="CX5" s="90"/>
      <c r="CY5" s="90"/>
      <c r="CZ5" s="90"/>
      <c r="DA5" s="90"/>
      <c r="DB5" s="90"/>
      <c r="DC5" s="90"/>
      <c r="DD5" s="89" t="s">
        <v>131</v>
      </c>
      <c r="DE5" s="90"/>
      <c r="DF5" s="90"/>
      <c r="DG5" s="90"/>
      <c r="DH5" s="90"/>
      <c r="DI5" s="90"/>
      <c r="DJ5" s="90"/>
      <c r="DK5" s="90"/>
      <c r="DL5" s="90"/>
      <c r="DM5" s="90"/>
      <c r="DN5" s="90"/>
      <c r="DO5" s="90"/>
      <c r="DP5" s="90"/>
      <c r="DQ5" s="90"/>
      <c r="DR5" s="90"/>
      <c r="DS5" s="90"/>
      <c r="DT5" s="90"/>
      <c r="DU5" s="91" t="s">
        <v>132</v>
      </c>
      <c r="DV5" s="72"/>
    </row>
    <row r="6" spans="3:137" x14ac:dyDescent="0.25"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80"/>
      <c r="Y6" s="80"/>
      <c r="Z6" s="80"/>
      <c r="AA6" s="80"/>
      <c r="AB6" s="80"/>
      <c r="AC6" s="80"/>
      <c r="AD6" s="80"/>
      <c r="AE6" s="80"/>
      <c r="AF6" s="80"/>
      <c r="AG6" s="80"/>
      <c r="AH6" s="80"/>
      <c r="AI6" s="80"/>
      <c r="AJ6" s="80"/>
      <c r="AK6" s="80"/>
      <c r="AL6" s="80"/>
      <c r="AM6" s="92"/>
      <c r="AN6" s="92"/>
      <c r="AO6" s="92"/>
      <c r="AP6" s="92"/>
      <c r="AQ6" s="92"/>
      <c r="AR6" s="92"/>
      <c r="AS6" s="92"/>
      <c r="AT6" s="92"/>
      <c r="AU6" s="92"/>
      <c r="AV6" s="92"/>
      <c r="AW6" s="92"/>
      <c r="AX6" s="92"/>
      <c r="AY6" s="92"/>
      <c r="AZ6" s="92"/>
      <c r="BA6" s="92"/>
      <c r="BB6" s="92"/>
      <c r="BC6" s="92"/>
      <c r="BD6" s="92"/>
      <c r="BE6" s="93" t="s">
        <v>133</v>
      </c>
      <c r="BF6" s="94"/>
      <c r="BG6" s="94"/>
      <c r="BH6" s="94"/>
      <c r="BI6" s="93" t="s">
        <v>134</v>
      </c>
      <c r="BJ6" s="94"/>
      <c r="BK6" s="94"/>
      <c r="BL6" s="94"/>
      <c r="BM6" s="93" t="s">
        <v>135</v>
      </c>
      <c r="BN6" s="94"/>
      <c r="BO6" s="94"/>
      <c r="BP6" s="94"/>
      <c r="BQ6" s="93" t="s">
        <v>136</v>
      </c>
      <c r="BR6" s="94"/>
      <c r="BS6" s="94"/>
      <c r="BT6" s="94"/>
      <c r="BU6" s="91" t="str">
        <f>"Осталось профинансировать всего по ИП по результатам отчетного периода за " &amp; BE5 &amp; " " &amp; god &amp; " года ³"</f>
        <v>Осталось профинансировать всего по ИП по результатам отчетного периода за I квартал 2022 года ³</v>
      </c>
      <c r="BV6" s="93" t="s">
        <v>133</v>
      </c>
      <c r="BW6" s="94"/>
      <c r="BX6" s="94"/>
      <c r="BY6" s="94"/>
      <c r="BZ6" s="93" t="s">
        <v>137</v>
      </c>
      <c r="CA6" s="94"/>
      <c r="CB6" s="94"/>
      <c r="CC6" s="94"/>
      <c r="CD6" s="93" t="s">
        <v>138</v>
      </c>
      <c r="CE6" s="94"/>
      <c r="CF6" s="94"/>
      <c r="CG6" s="94"/>
      <c r="CH6" s="93" t="s">
        <v>139</v>
      </c>
      <c r="CI6" s="94"/>
      <c r="CJ6" s="94"/>
      <c r="CK6" s="94"/>
      <c r="CL6" s="91" t="str">
        <f>"Осталось профинансировать всего по ИП по результатам отчетного периода за " &amp; BV5 &amp; " " &amp; god &amp; " года ³"</f>
        <v>Осталось профинансировать всего по ИП по результатам отчетного периода за I полугодие 2022 года ³</v>
      </c>
      <c r="CM6" s="93" t="s">
        <v>133</v>
      </c>
      <c r="CN6" s="94"/>
      <c r="CO6" s="94"/>
      <c r="CP6" s="94"/>
      <c r="CQ6" s="93" t="s">
        <v>140</v>
      </c>
      <c r="CR6" s="94"/>
      <c r="CS6" s="94"/>
      <c r="CT6" s="94"/>
      <c r="CU6" s="93" t="s">
        <v>141</v>
      </c>
      <c r="CV6" s="94"/>
      <c r="CW6" s="94"/>
      <c r="CX6" s="94"/>
      <c r="CY6" s="93" t="s">
        <v>142</v>
      </c>
      <c r="CZ6" s="94"/>
      <c r="DA6" s="94"/>
      <c r="DB6" s="94"/>
      <c r="DC6" s="91" t="str">
        <f>"Осталось профинансировать всего по ИП по результатам отчетного периода за " &amp; CM5 &amp; " " &amp; god &amp; " года ³"</f>
        <v>Осталось профинансировать всего по ИП по результатам отчетного периода за 9 месяцев 2022 года ³</v>
      </c>
      <c r="DD6" s="93" t="s">
        <v>133</v>
      </c>
      <c r="DE6" s="94"/>
      <c r="DF6" s="94"/>
      <c r="DG6" s="94"/>
      <c r="DH6" s="93" t="s">
        <v>143</v>
      </c>
      <c r="DI6" s="94"/>
      <c r="DJ6" s="94"/>
      <c r="DK6" s="94"/>
      <c r="DL6" s="93" t="s">
        <v>144</v>
      </c>
      <c r="DM6" s="94"/>
      <c r="DN6" s="94"/>
      <c r="DO6" s="94"/>
      <c r="DP6" s="93" t="s">
        <v>145</v>
      </c>
      <c r="DQ6" s="94"/>
      <c r="DR6" s="94"/>
      <c r="DS6" s="94"/>
      <c r="DT6" s="91" t="str">
        <f>"Осталось профинансировать всего по ИП по результатам отчетного периода за " &amp; DD5 &amp; " " &amp; god &amp; " года ³"</f>
        <v>Осталось профинансировать всего по ИП по результатам отчетного периода за год 2022 года ³</v>
      </c>
      <c r="DU6" s="95"/>
      <c r="DV6" s="72"/>
    </row>
    <row r="7" spans="3:137" ht="20.25" customHeight="1" x14ac:dyDescent="0.25">
      <c r="C7" s="80"/>
      <c r="D7" s="94" t="s">
        <v>146</v>
      </c>
      <c r="E7" s="94" t="s">
        <v>147</v>
      </c>
      <c r="F7" s="94" t="s">
        <v>148</v>
      </c>
      <c r="G7" s="93" t="s">
        <v>149</v>
      </c>
      <c r="H7" s="96" t="s">
        <v>150</v>
      </c>
      <c r="I7" s="91" t="s">
        <v>151</v>
      </c>
      <c r="J7" s="97"/>
      <c r="K7" s="97"/>
      <c r="L7" s="97"/>
      <c r="M7" s="97"/>
      <c r="N7" s="96" t="s">
        <v>152</v>
      </c>
      <c r="O7" s="91" t="s">
        <v>153</v>
      </c>
      <c r="P7" s="91" t="s">
        <v>154</v>
      </c>
      <c r="Q7" s="97"/>
      <c r="R7" s="96" t="s">
        <v>155</v>
      </c>
      <c r="S7" s="98"/>
      <c r="T7" s="91" t="s">
        <v>156</v>
      </c>
      <c r="U7" s="99"/>
      <c r="V7" s="100" t="s">
        <v>157</v>
      </c>
      <c r="W7" s="91" t="s">
        <v>158</v>
      </c>
      <c r="X7" s="91" t="s">
        <v>159</v>
      </c>
      <c r="Y7" s="91" t="s">
        <v>160</v>
      </c>
      <c r="Z7" s="91" t="s">
        <v>161</v>
      </c>
      <c r="AA7" s="97"/>
      <c r="AB7" s="97"/>
      <c r="AC7" s="97"/>
      <c r="AD7" s="97"/>
      <c r="AE7" s="97"/>
      <c r="AF7" s="97"/>
      <c r="AG7" s="91" t="s">
        <v>151</v>
      </c>
      <c r="AH7" s="97"/>
      <c r="AI7" s="97"/>
      <c r="AJ7" s="97"/>
      <c r="AK7" s="97"/>
      <c r="AL7" s="99"/>
      <c r="AM7" s="100" t="s">
        <v>162</v>
      </c>
      <c r="AN7" s="96" t="s">
        <v>163</v>
      </c>
      <c r="AO7" s="91" t="s">
        <v>164</v>
      </c>
      <c r="AP7" s="91" t="s">
        <v>165</v>
      </c>
      <c r="AQ7" s="91" t="s">
        <v>166</v>
      </c>
      <c r="AR7" s="91" t="s">
        <v>167</v>
      </c>
      <c r="AS7" s="91" t="s">
        <v>168</v>
      </c>
      <c r="AT7" s="91" t="s">
        <v>169</v>
      </c>
      <c r="AU7" s="91" t="s">
        <v>170</v>
      </c>
      <c r="AV7" s="91" t="s">
        <v>171</v>
      </c>
      <c r="AW7" s="91" t="s">
        <v>172</v>
      </c>
      <c r="AX7" s="91" t="str">
        <f>"Факт за прошлые периоды по 31.12." &amp; god -1</f>
        <v>Факт за прошлые периоды по 31.12.2021</v>
      </c>
      <c r="AY7" s="91" t="str">
        <f>"Утверждено на "&amp;[1]Титульный!$F$9&amp;" год ¹"</f>
        <v>Утверждено на 2022 год ¹</v>
      </c>
      <c r="AZ7" s="91" t="str">
        <f>"Всего факт за I квартал " &amp; god &amp; " года"</f>
        <v>Всего факт за I квартал 2022 года</v>
      </c>
      <c r="BA7" s="91" t="str">
        <f>"Всего факт за I полугодие " &amp; god &amp; " года"</f>
        <v>Всего факт за I полугодие 2022 года</v>
      </c>
      <c r="BB7" s="91" t="str">
        <f>"Всего факт за 9 месяцев " &amp; god &amp; " года"</f>
        <v>Всего факт за 9 месяцев 2022 года</v>
      </c>
      <c r="BC7" s="91" t="str">
        <f>"Всего факт за год " &amp; god &amp; " года"</f>
        <v>Всего факт за год 2022 года</v>
      </c>
      <c r="BD7" s="91" t="str">
        <f>"Осталось профинансировать всего по ИП по результатам отчетного периода за год " &amp; god &amp; " года ³"</f>
        <v>Осталось профинансировать всего по ИП по результатам отчетного периода за год 2022 года ³</v>
      </c>
      <c r="BE7" s="91" t="str">
        <f>"Всего факт за " &amp; BE5 &amp; " " &amp; god &amp; " года ²³"</f>
        <v>Всего факт за I квартал 2022 года ²³</v>
      </c>
      <c r="BF7" s="101" t="str">
        <f>"Освоено (согласно актам выполненных работ) за " &amp; BE5 &amp; " " &amp; god &amp; " года (в соответствии с запланированными по ИП мероприятиями)²³"</f>
        <v>Освоено (согласно актам выполненных работ) за I квартал 2022 года (в соответствии с запланированными по ИП мероприятиями)²³</v>
      </c>
      <c r="BG7" s="101" t="str">
        <f>"Освоено (согласно актам выполненных работ)  за " &amp; BE5 &amp; " " &amp; god &amp; " года за предущие периоды реализации ИП (если мероприятие не было предусмотрено в плане " &amp; god &amp; " года)"</f>
        <v>Освоено (согласно актам выполненных работ)  за I квартал 2022 года за предущие периоды реализации ИП (если мероприятие не было предусмотрено в плане 2022 года)</v>
      </c>
      <c r="BH7" s="101" t="str">
        <f>"Освоено (согласно актам выполненных работ) за " &amp; BE5 &amp; " " &amp; god &amp; " года за будущие периоды реализации ИП (если мероприятие не было предусмотрено в плане " &amp; god &amp; " года)"</f>
        <v>Освоено (согласно актам выполненных работ) за I квартал 2022 года за будущие периоды реализации ИП (если мероприятие не было предусмотрено в плане 2022 года)</v>
      </c>
      <c r="BI7" s="91" t="str">
        <f>"Всего факт за " &amp; BI6 &amp; " " &amp; god &amp; " года ²³"</f>
        <v>Всего факт за Январь 2022 года ²³</v>
      </c>
      <c r="BJ7" s="101" t="str">
        <f>"Освоено (согласно актам выполненных работ) за " &amp; BI6 &amp; " " &amp; god &amp; " года (в соответствии с запланированными по ИП мероприятиями)²³"</f>
        <v>Освоено (согласно актам выполненных работ) за Январь 2022 года (в соответствии с запланированными по ИП мероприятиями)²³</v>
      </c>
      <c r="BK7" s="101" t="str">
        <f>"Освоено (согласно актам выполненных работ)  за " &amp; BI6 &amp; " " &amp; god &amp; " года за предущие периоды реализации ИП (если мероприятие не было предусмотрено в плане " &amp; god &amp; " года)"</f>
        <v>Освоено (согласно актам выполненных работ)  за Январь 2022 года за предущие периоды реализации ИП (если мероприятие не было предусмотрено в плане 2022 года)</v>
      </c>
      <c r="BL7" s="101" t="str">
        <f>"Освоено (согласно актам выполненных работ) за " &amp; BI6 &amp; " " &amp; god &amp; " года за будущие периоды реализации ИП (если мероприятие не было предусмотрено в плане " &amp; god &amp; " года)"</f>
        <v>Освоено (согласно актам выполненных работ) за Январь 2022 года за будущие периоды реализации ИП (если мероприятие не было предусмотрено в плане 2022 года)</v>
      </c>
      <c r="BM7" s="91" t="str">
        <f>"Всего факт за " &amp; BM6 &amp; " " &amp; god &amp; " года ²³"</f>
        <v>Всего факт за Февраль 2022 года ²³</v>
      </c>
      <c r="BN7" s="101" t="str">
        <f>"Освоено (согласно актам выполненных работ) за " &amp; BM6 &amp; " " &amp; god &amp; " года (в соответствии с запланированными по ИП мероприятиями)²³"</f>
        <v>Освоено (согласно актам выполненных работ) за Февраль 2022 года (в соответствии с запланированными по ИП мероприятиями)²³</v>
      </c>
      <c r="BO7" s="101" t="str">
        <f>"Освоено (согласно актам выполненных работ)  за " &amp; BM6 &amp; " " &amp; god &amp; " года за предущие периоды реализации ИП (если мероприятие не было предусмотрено в плане " &amp; god &amp; " года)"</f>
        <v>Освоено (согласно актам выполненных работ)  за Февраль 2022 года за предущие периоды реализации ИП (если мероприятие не было предусмотрено в плане 2022 года)</v>
      </c>
      <c r="BP7" s="101" t="str">
        <f>"Освоено (согласно актам выполненных работ) за " &amp; BM6 &amp; " " &amp; god &amp; " года за будущие периоды реализации ИП (если мероприятие не было предусмотрено в плане " &amp; god &amp; " года)"</f>
        <v>Освоено (согласно актам выполненных работ) за Февраль 2022 года за будущие периоды реализации ИП (если мероприятие не было предусмотрено в плане 2022 года)</v>
      </c>
      <c r="BQ7" s="91" t="str">
        <f>"Всего факт за " &amp; BQ6 &amp; " " &amp; god &amp; " года ²³"</f>
        <v>Всего факт за Март 2022 года ²³</v>
      </c>
      <c r="BR7" s="101" t="str">
        <f>"Освоено (согласно актам выполненных работ) за " &amp; BQ6 &amp; " " &amp; god &amp; " года (в соответствии с запланированными по ИП мероприятиями)²³"</f>
        <v>Освоено (согласно актам выполненных работ) за Март 2022 года (в соответствии с запланированными по ИП мероприятиями)²³</v>
      </c>
      <c r="BS7" s="101" t="str">
        <f>"Освоено (согласно актам выполненных работ)  за " &amp; BQ6 &amp; " " &amp; god &amp; " года за предущие периоды реализации ИП (если мероприятие не было предусмотрено в плане " &amp; god &amp; " года)"</f>
        <v>Освоено (согласно актам выполненных работ)  за Март 2022 года за предущие периоды реализации ИП (если мероприятие не было предусмотрено в плане 2022 года)</v>
      </c>
      <c r="BT7" s="101" t="str">
        <f>"Освоено (согласно актам выполненных работ) за " &amp; BQ6 &amp; " " &amp; god &amp; " года за будущие периоды реализации ИП (если мероприятие не было предусмотрено в плане " &amp; god &amp; " года)"</f>
        <v>Освоено (согласно актам выполненных работ) за Март 2022 года за будущие периоды реализации ИП (если мероприятие не было предусмотрено в плане 2022 года)</v>
      </c>
      <c r="BU7" s="95"/>
      <c r="BV7" s="91" t="str">
        <f>"Всего факт за " &amp; BV5 &amp; " " &amp; god &amp; " года ²³"</f>
        <v>Всего факт за I полугодие 2022 года ²³</v>
      </c>
      <c r="BW7" s="101" t="str">
        <f>"Освоено (согласно актам выполненных работ) за " &amp; BV5 &amp; " " &amp; god &amp; " года (в соответствии с запланированными по ИП мероприятиями)²³"</f>
        <v>Освоено (согласно актам выполненных работ) за I полугодие 2022 года (в соответствии с запланированными по ИП мероприятиями)²³</v>
      </c>
      <c r="BX7" s="101" t="str">
        <f>"Освоено (согласно актам выполненных работ)  за " &amp; BV5 &amp; " " &amp; god &amp; " года за предущие периоды реализации ИП (если мероприятие не было предусмотрено в плане " &amp; god &amp; " года)"</f>
        <v>Освоено (согласно актам выполненных работ)  за I полугодие 2022 года за предущие периоды реализации ИП (если мероприятие не было предусмотрено в плане 2022 года)</v>
      </c>
      <c r="BY7" s="101" t="str">
        <f>"Освоено (согласно актам выполненных работ) за " &amp; BV5 &amp; " " &amp; god &amp; " года за будущие периоды реализации ИП (если мероприятие не было предусмотрено в плане " &amp; god &amp; " года)"</f>
        <v>Освоено (согласно актам выполненных работ) за I полугодие 2022 года за будущие периоды реализации ИП (если мероприятие не было предусмотрено в плане 2022 года)</v>
      </c>
      <c r="BZ7" s="91" t="str">
        <f>"Всего факт за " &amp; BZ6 &amp; " " &amp; god &amp; " года ²³"</f>
        <v>Всего факт за Апрель 2022 года ²³</v>
      </c>
      <c r="CA7" s="101" t="str">
        <f>"Освоено (согласно актам выполненных работ) за " &amp; BZ6 &amp; " " &amp; god &amp; " года (в соответствии с запланированными по ИП мероприятиями)²³"</f>
        <v>Освоено (согласно актам выполненных работ) за Апрель 2022 года (в соответствии с запланированными по ИП мероприятиями)²³</v>
      </c>
      <c r="CB7" s="101" t="str">
        <f>"Освоено (согласно актам выполненных работ)  за " &amp; BZ6 &amp; " " &amp; god &amp; " года за предущие периоды реализации ИП (если мероприятие не было предусмотрено в плане " &amp; god &amp; " года)"</f>
        <v>Освоено (согласно актам выполненных работ)  за Апрель 2022 года за предущие периоды реализации ИП (если мероприятие не было предусмотрено в плане 2022 года)</v>
      </c>
      <c r="CC7" s="101" t="str">
        <f>"Освоено (согласно актам выполненных работ) за " &amp; BZ6 &amp; " " &amp; god &amp; " года за будущие периоды реализации ИП (если мероприятие не было предусмотрено в плане " &amp; god &amp; " года)"</f>
        <v>Освоено (согласно актам выполненных работ) за Апрель 2022 года за будущие периоды реализации ИП (если мероприятие не было предусмотрено в плане 2022 года)</v>
      </c>
      <c r="CD7" s="91" t="str">
        <f>"Всего факт за " &amp; CD6 &amp; " " &amp; god &amp; " года ²³"</f>
        <v>Всего факт за Май 2022 года ²³</v>
      </c>
      <c r="CE7" s="101" t="str">
        <f>"Освоено (согласно актам выполненных работ) за " &amp; CD6 &amp; " " &amp; god &amp; " года (в соответствии с запланированными по ИП мероприятиями)²³"</f>
        <v>Освоено (согласно актам выполненных работ) за Май 2022 года (в соответствии с запланированными по ИП мероприятиями)²³</v>
      </c>
      <c r="CF7" s="101" t="str">
        <f>"Освоено (согласно актам выполненных работ)  за " &amp; CD6 &amp; " " &amp; god &amp; " года за предущие периоды реализации ИП (если мероприятие не было предусмотрено в плане " &amp; god &amp; " года)"</f>
        <v>Освоено (согласно актам выполненных работ)  за Май 2022 года за предущие периоды реализации ИП (если мероприятие не было предусмотрено в плане 2022 года)</v>
      </c>
      <c r="CG7" s="101" t="str">
        <f>"Освоено (согласно актам выполненных работ) за " &amp; CD6 &amp; " " &amp; god &amp; " года за будущие периоды реализации ИП (если мероприятие не было предусмотрено в плане " &amp; god &amp; " года)"</f>
        <v>Освоено (согласно актам выполненных работ) за Май 2022 года за будущие периоды реализации ИП (если мероприятие не было предусмотрено в плане 2022 года)</v>
      </c>
      <c r="CH7" s="91" t="str">
        <f>"Всего факт за " &amp; CH6 &amp; " " &amp; god &amp; " года ²³"</f>
        <v>Всего факт за Июнь 2022 года ²³</v>
      </c>
      <c r="CI7" s="101" t="str">
        <f>"Освоено (согласно актам выполненных работ) за " &amp; CH6 &amp; " " &amp; god &amp; " года (в соответствии с запланированными по ИП мероприятиями)²³"</f>
        <v>Освоено (согласно актам выполненных работ) за Июнь 2022 года (в соответствии с запланированными по ИП мероприятиями)²³</v>
      </c>
      <c r="CJ7" s="101" t="str">
        <f>"Освоено (согласно актам выполненных работ)  за " &amp; CH6 &amp; " " &amp; god &amp; " года за предущие периоды реализации ИП (если мероприятие не было предусмотрено в плане " &amp; god &amp; " года)"</f>
        <v>Освоено (согласно актам выполненных работ)  за Июнь 2022 года за предущие периоды реализации ИП (если мероприятие не было предусмотрено в плане 2022 года)</v>
      </c>
      <c r="CK7" s="101" t="str">
        <f>"Освоено (согласно актам выполненных работ) за " &amp; CH6 &amp; " " &amp; god &amp; " года за будущие периоды реализации ИП (если мероприятие не было предусмотрено в плане " &amp; god &amp; " года)"</f>
        <v>Освоено (согласно актам выполненных работ) за Июнь 2022 года за будущие периоды реализации ИП (если мероприятие не было предусмотрено в плане 2022 года)</v>
      </c>
      <c r="CL7" s="95"/>
      <c r="CM7" s="91" t="str">
        <f>"Всего факт за " &amp; CM5 &amp; " " &amp; god &amp; " года ²³"</f>
        <v>Всего факт за 9 месяцев 2022 года ²³</v>
      </c>
      <c r="CN7" s="101" t="str">
        <f>"Освоено (согласно актам выполненных работ) за " &amp; CM5 &amp; " " &amp; god &amp; " года (в соответствии с запланированными по ИП мероприятиями)²³"</f>
        <v>Освоено (согласно актам выполненных работ) за 9 месяцев 2022 года (в соответствии с запланированными по ИП мероприятиями)²³</v>
      </c>
      <c r="CO7" s="101" t="str">
        <f>"Освоено (согласно актам выполненных работ)  за " &amp; CM5 &amp; " " &amp; god &amp; " года за предущие периоды реализации ИП (если мероприятие не было предусмотрено в плане " &amp; god &amp; " года)"</f>
        <v>Освоено (согласно актам выполненных работ)  за 9 месяцев 2022 года за предущие периоды реализации ИП (если мероприятие не было предусмотрено в плане 2022 года)</v>
      </c>
      <c r="CP7" s="101" t="str">
        <f>"Освоено (согласно актам выполненных работ) за " &amp; CM5 &amp; " " &amp; god &amp; " года за будущие периоды реализации ИП (если мероприятие не было предусмотрено в плане " &amp; god &amp; " года)"</f>
        <v>Освоено (согласно актам выполненных работ) за 9 месяцев 2022 года за будущие периоды реализации ИП (если мероприятие не было предусмотрено в плане 2022 года)</v>
      </c>
      <c r="CQ7" s="91" t="str">
        <f>"Всего факт за " &amp; CQ6 &amp; " " &amp; god &amp; " года ²³"</f>
        <v>Всего факт за Июль 2022 года ²³</v>
      </c>
      <c r="CR7" s="101" t="str">
        <f>"Освоено (согласно актам выполненных работ) за " &amp; CQ6 &amp; " " &amp; god &amp; " года (в соответствии с запланированными по ИП мероприятиями)²³"</f>
        <v>Освоено (согласно актам выполненных работ) за Июль 2022 года (в соответствии с запланированными по ИП мероприятиями)²³</v>
      </c>
      <c r="CS7" s="101" t="str">
        <f>"Освоено (согласно актам выполненных работ)  за " &amp; CQ6 &amp; " " &amp; god &amp; " года за предущие периоды реализации ИП (если мероприятие не было предусмотрено в плане " &amp; god &amp; " года)"</f>
        <v>Освоено (согласно актам выполненных работ)  за Июль 2022 года за предущие периоды реализации ИП (если мероприятие не было предусмотрено в плане 2022 года)</v>
      </c>
      <c r="CT7" s="101" t="str">
        <f>"Освоено (согласно актам выполненных работ) за " &amp; CQ6 &amp; " " &amp; god &amp; " года за будущие периоды реализации ИП (если мероприятие не было предусмотрено в плане " &amp; god &amp; " года)"</f>
        <v>Освоено (согласно актам выполненных работ) за Июль 2022 года за будущие периоды реализации ИП (если мероприятие не было предусмотрено в плане 2022 года)</v>
      </c>
      <c r="CU7" s="91" t="str">
        <f>"Всего факт за " &amp; CU6 &amp; " " &amp; god &amp; " года ²³"</f>
        <v>Всего факт за Август 2022 года ²³</v>
      </c>
      <c r="CV7" s="101" t="str">
        <f>"Освоено (согласно актам выполненных работ) за " &amp; CU6 &amp; " " &amp; god &amp; " года (в соответствии с запланированными по ИП мероприятиями)²³"</f>
        <v>Освоено (согласно актам выполненных работ) за Август 2022 года (в соответствии с запланированными по ИП мероприятиями)²³</v>
      </c>
      <c r="CW7" s="101" t="str">
        <f>"Освоено (согласно актам выполненных работ)  за " &amp; CU6 &amp; " " &amp; god &amp; " года за предущие периоды реализации ИП (если мероприятие не было предусмотрено в плане " &amp; god &amp; " года)"</f>
        <v>Освоено (согласно актам выполненных работ)  за Август 2022 года за предущие периоды реализации ИП (если мероприятие не было предусмотрено в плане 2022 года)</v>
      </c>
      <c r="CX7" s="101" t="str">
        <f>"Освоено (согласно актам выполненных работ) за " &amp; CU6 &amp; " " &amp; god &amp; " года за будущие периоды реализации ИП (если мероприятие не было предусмотрено в плане " &amp; god &amp; " года)"</f>
        <v>Освоено (согласно актам выполненных работ) за Август 2022 года за будущие периоды реализации ИП (если мероприятие не было предусмотрено в плане 2022 года)</v>
      </c>
      <c r="CY7" s="91" t="str">
        <f>"Всего факт за " &amp; CY6 &amp; " " &amp; god &amp; " года ²³"</f>
        <v>Всего факт за Сентябрь 2022 года ²³</v>
      </c>
      <c r="CZ7" s="101" t="str">
        <f>"Освоено (согласно актам выполненных работ) за " &amp; CY6 &amp; " " &amp; god &amp; " года (в соответствии с запланированными по ИП мероприятиями)²³"</f>
        <v>Освоено (согласно актам выполненных работ) за Сентябрь 2022 года (в соответствии с запланированными по ИП мероприятиями)²³</v>
      </c>
      <c r="DA7" s="101" t="str">
        <f>"Освоено (согласно актам выполненных работ)  за " &amp; CY6 &amp; " " &amp; god &amp; " года за предущие периоды реализации ИП (если мероприятие не было предусмотрено в плане " &amp; god &amp; " года)"</f>
        <v>Освоено (согласно актам выполненных работ)  за Сентябрь 2022 года за предущие периоды реализации ИП (если мероприятие не было предусмотрено в плане 2022 года)</v>
      </c>
      <c r="DB7" s="101" t="str">
        <f>"Освоено (согласно актам выполненных работ) за " &amp; CY6 &amp; " " &amp; god &amp; " года за будущие периоды реализации ИП (если мероприятие не было предусмотрено в плане " &amp; god &amp; " года)"</f>
        <v>Освоено (согласно актам выполненных работ) за Сентябрь 2022 года за будущие периоды реализации ИП (если мероприятие не было предусмотрено в плане 2022 года)</v>
      </c>
      <c r="DC7" s="95"/>
      <c r="DD7" s="91" t="str">
        <f>"Всего факт за " &amp; DD5 &amp; " " &amp; god &amp; " года ²³"</f>
        <v>Всего факт за год 2022 года ²³</v>
      </c>
      <c r="DE7" s="101" t="str">
        <f>"Освоено (согласно актам выполненных работ) за " &amp; DD5 &amp; " " &amp; god &amp; " года (в соответствии с запланированными по ИП мероприятиями)²³"</f>
        <v>Освоено (согласно актам выполненных работ) за год 2022 года (в соответствии с запланированными по ИП мероприятиями)²³</v>
      </c>
      <c r="DF7" s="101" t="str">
        <f>"Освоено (согласно актам выполненных работ)  за " &amp; DD5 &amp; " " &amp; god &amp; " года за предущие периоды реализации ИП (если мероприятие не было предусмотрено в плане " &amp; god &amp; " года)"</f>
        <v>Освоено (согласно актам выполненных работ)  за год 2022 года за предущие периоды реализации ИП (если мероприятие не было предусмотрено в плане 2022 года)</v>
      </c>
      <c r="DG7" s="101" t="str">
        <f>"Освоено (согласно актам выполненных работ) за " &amp; DD5 &amp; " " &amp; god &amp; " года за будущие периоды реализации ИП (если мероприятие не было предусмотрено в плане " &amp; god &amp; " года)"</f>
        <v>Освоено (согласно актам выполненных работ) за год 2022 года за будущие периоды реализации ИП (если мероприятие не было предусмотрено в плане 2022 года)</v>
      </c>
      <c r="DH7" s="91" t="str">
        <f>"Всего факт за " &amp; DH6 &amp; " " &amp; god &amp; " года ²³"</f>
        <v>Всего факт за Октябрь 2022 года ²³</v>
      </c>
      <c r="DI7" s="101" t="str">
        <f>"Освоено (согласно актам выполненных работ) за " &amp; DH6 &amp; " " &amp; god &amp; " года (в соответствии с запланированными по ИП мероприятиями)²³"</f>
        <v>Освоено (согласно актам выполненных работ) за Октябрь 2022 года (в соответствии с запланированными по ИП мероприятиями)²³</v>
      </c>
      <c r="DJ7" s="101" t="str">
        <f>"Освоено (согласно актам выполненных работ)  за " &amp; DH6 &amp; " " &amp; god &amp; " года за предущие периоды реализации ИП (если мероприятие не было предусмотрено в плане " &amp; god &amp; " года)"</f>
        <v>Освоено (согласно актам выполненных работ)  за Октябрь 2022 года за предущие периоды реализации ИП (если мероприятие не было предусмотрено в плане 2022 года)</v>
      </c>
      <c r="DK7" s="101" t="str">
        <f>"Освоено (согласно актам выполненных работ) за " &amp; DH6 &amp; " " &amp; god &amp; " года за будущие периоды реализации ИП (если мероприятие не было предусмотрено в плане " &amp; god &amp; " года)"</f>
        <v>Освоено (согласно актам выполненных работ) за Октябрь 2022 года за будущие периоды реализации ИП (если мероприятие не было предусмотрено в плане 2022 года)</v>
      </c>
      <c r="DL7" s="91" t="str">
        <f>"Всего факт за " &amp; DL6 &amp; " " &amp; god &amp; " года ²³"</f>
        <v>Всего факт за Ноябрь 2022 года ²³</v>
      </c>
      <c r="DM7" s="101" t="str">
        <f>"Освоено (согласно актам выполненных работ) за " &amp; DL6 &amp; " " &amp; god &amp; " года (в соответствии с запланированными по ИП мероприятиями)²³"</f>
        <v>Освоено (согласно актам выполненных работ) за Ноябрь 2022 года (в соответствии с запланированными по ИП мероприятиями)²³</v>
      </c>
      <c r="DN7" s="101" t="str">
        <f>"Освоено (согласно актам выполненных работ)  за " &amp; DL6 &amp; " " &amp; god &amp; " года за предущие периоды реализации ИП (если мероприятие не было предусмотрено в плане " &amp; god &amp; " года)"</f>
        <v>Освоено (согласно актам выполненных работ)  за Ноябрь 2022 года за предущие периоды реализации ИП (если мероприятие не было предусмотрено в плане 2022 года)</v>
      </c>
      <c r="DO7" s="101" t="str">
        <f>"Освоено (согласно актам выполненных работ) за " &amp; DL6 &amp; " " &amp; god &amp; " года за будущие периоды реализации ИП (если мероприятие не было предусмотрено в плане " &amp; god &amp; " года)"</f>
        <v>Освоено (согласно актам выполненных работ) за Ноябрь 2022 года за будущие периоды реализации ИП (если мероприятие не было предусмотрено в плане 2022 года)</v>
      </c>
      <c r="DP7" s="91" t="str">
        <f>"Всего факт за " &amp; DP6 &amp; " " &amp; god &amp; " года ²³"</f>
        <v>Всего факт за Декабрь 2022 года ²³</v>
      </c>
      <c r="DQ7" s="101" t="str">
        <f>"Освоено (согласно актам выполненных работ) за " &amp; DP6 &amp; " " &amp; god &amp; " года (в соответствии с запланированными по ИП мероприятиями)²³"</f>
        <v>Освоено (согласно актам выполненных работ) за Декабрь 2022 года (в соответствии с запланированными по ИП мероприятиями)²³</v>
      </c>
      <c r="DR7" s="101" t="str">
        <f>"Освоено (согласно актам выполненных работ)  за " &amp; DP6 &amp; " " &amp; god &amp; " года за предущие периоды реализации ИП (если мероприятие не было предусмотрено в плане " &amp; god &amp; " года)"</f>
        <v>Освоено (согласно актам выполненных работ)  за Декабрь 2022 года за предущие периоды реализации ИП (если мероприятие не было предусмотрено в плане 2022 года)</v>
      </c>
      <c r="DS7" s="101" t="str">
        <f>"Освоено (согласно актам выполненных работ) за " &amp; DP6 &amp; " " &amp; god &amp; " года за будущие периоды реализации ИП (если мероприятие не было предусмотрено в плане " &amp; god &amp; " года)"</f>
        <v>Освоено (согласно актам выполненных работ) за Декабрь 2022 года за будущие периоды реализации ИП (если мероприятие не было предусмотрено в плане 2022 года)</v>
      </c>
      <c r="DT7" s="95"/>
      <c r="DU7" s="95"/>
      <c r="DV7" s="102"/>
      <c r="DW7" s="103"/>
      <c r="DX7" s="103"/>
    </row>
    <row r="8" spans="3:137" ht="54" customHeight="1" x14ac:dyDescent="0.25">
      <c r="C8" s="80"/>
      <c r="D8" s="104"/>
      <c r="E8" s="104"/>
      <c r="F8" s="104"/>
      <c r="G8" s="104"/>
      <c r="H8" s="105"/>
      <c r="I8" s="106" t="s">
        <v>173</v>
      </c>
      <c r="J8" s="106" t="s">
        <v>174</v>
      </c>
      <c r="K8" s="106" t="s">
        <v>175</v>
      </c>
      <c r="L8" s="106" t="s">
        <v>176</v>
      </c>
      <c r="M8" s="106" t="s">
        <v>177</v>
      </c>
      <c r="N8" s="105"/>
      <c r="O8" s="95"/>
      <c r="P8" s="106" t="s">
        <v>178</v>
      </c>
      <c r="Q8" s="106" t="s">
        <v>131</v>
      </c>
      <c r="R8" s="106" t="s">
        <v>179</v>
      </c>
      <c r="S8" s="106" t="s">
        <v>180</v>
      </c>
      <c r="T8" s="95"/>
      <c r="U8" s="107"/>
      <c r="V8" s="108"/>
      <c r="W8" s="95"/>
      <c r="X8" s="95"/>
      <c r="Y8" s="95"/>
      <c r="Z8" s="106" t="s">
        <v>173</v>
      </c>
      <c r="AA8" s="106" t="s">
        <v>174</v>
      </c>
      <c r="AB8" s="106" t="s">
        <v>175</v>
      </c>
      <c r="AC8" s="106" t="s">
        <v>181</v>
      </c>
      <c r="AD8" s="106" t="s">
        <v>175</v>
      </c>
      <c r="AE8" s="106" t="s">
        <v>182</v>
      </c>
      <c r="AF8" s="106" t="s">
        <v>183</v>
      </c>
      <c r="AG8" s="106" t="s">
        <v>173</v>
      </c>
      <c r="AH8" s="106" t="s">
        <v>174</v>
      </c>
      <c r="AI8" s="106" t="s">
        <v>175</v>
      </c>
      <c r="AJ8" s="106" t="s">
        <v>181</v>
      </c>
      <c r="AK8" s="106" t="s">
        <v>175</v>
      </c>
      <c r="AL8" s="107"/>
      <c r="AM8" s="108"/>
      <c r="AN8" s="105"/>
      <c r="AO8" s="95"/>
      <c r="AP8" s="95"/>
      <c r="AQ8" s="95"/>
      <c r="AR8" s="95"/>
      <c r="AS8" s="95"/>
      <c r="AT8" s="95"/>
      <c r="AU8" s="95"/>
      <c r="AV8" s="95"/>
      <c r="AW8" s="95"/>
      <c r="AX8" s="95"/>
      <c r="AY8" s="95"/>
      <c r="AZ8" s="95"/>
      <c r="BA8" s="95"/>
      <c r="BB8" s="95"/>
      <c r="BC8" s="95"/>
      <c r="BD8" s="95"/>
      <c r="BE8" s="95"/>
      <c r="BF8" s="109"/>
      <c r="BG8" s="109"/>
      <c r="BH8" s="109"/>
      <c r="BI8" s="95"/>
      <c r="BJ8" s="109"/>
      <c r="BK8" s="109"/>
      <c r="BL8" s="109"/>
      <c r="BM8" s="95"/>
      <c r="BN8" s="109"/>
      <c r="BO8" s="109"/>
      <c r="BP8" s="109"/>
      <c r="BQ8" s="95"/>
      <c r="BR8" s="109"/>
      <c r="BS8" s="109"/>
      <c r="BT8" s="109"/>
      <c r="BU8" s="95"/>
      <c r="BV8" s="95"/>
      <c r="BW8" s="109"/>
      <c r="BX8" s="109"/>
      <c r="BY8" s="109"/>
      <c r="BZ8" s="95"/>
      <c r="CA8" s="109"/>
      <c r="CB8" s="109"/>
      <c r="CC8" s="109"/>
      <c r="CD8" s="95"/>
      <c r="CE8" s="109"/>
      <c r="CF8" s="109"/>
      <c r="CG8" s="109"/>
      <c r="CH8" s="95"/>
      <c r="CI8" s="109"/>
      <c r="CJ8" s="109"/>
      <c r="CK8" s="109"/>
      <c r="CL8" s="95"/>
      <c r="CM8" s="95"/>
      <c r="CN8" s="109"/>
      <c r="CO8" s="109"/>
      <c r="CP8" s="109"/>
      <c r="CQ8" s="95"/>
      <c r="CR8" s="109"/>
      <c r="CS8" s="109"/>
      <c r="CT8" s="109"/>
      <c r="CU8" s="95"/>
      <c r="CV8" s="109"/>
      <c r="CW8" s="109"/>
      <c r="CX8" s="109"/>
      <c r="CY8" s="95"/>
      <c r="CZ8" s="109"/>
      <c r="DA8" s="109"/>
      <c r="DB8" s="109"/>
      <c r="DC8" s="95"/>
      <c r="DD8" s="95"/>
      <c r="DE8" s="109"/>
      <c r="DF8" s="109"/>
      <c r="DG8" s="109"/>
      <c r="DH8" s="95"/>
      <c r="DI8" s="109"/>
      <c r="DJ8" s="109"/>
      <c r="DK8" s="109"/>
      <c r="DL8" s="95"/>
      <c r="DM8" s="109"/>
      <c r="DN8" s="109"/>
      <c r="DO8" s="109"/>
      <c r="DP8" s="95"/>
      <c r="DQ8" s="109"/>
      <c r="DR8" s="109"/>
      <c r="DS8" s="109"/>
      <c r="DT8" s="95"/>
      <c r="DU8" s="95"/>
      <c r="DV8" s="110" t="s">
        <v>184</v>
      </c>
      <c r="DW8" s="103"/>
      <c r="DX8" s="103"/>
    </row>
    <row r="9" spans="3:137" ht="15" x14ac:dyDescent="0.25">
      <c r="C9" s="80"/>
      <c r="D9" s="111"/>
      <c r="E9" s="112"/>
      <c r="F9" s="112"/>
      <c r="G9" s="112"/>
      <c r="H9" s="113"/>
      <c r="I9" s="114"/>
      <c r="J9" s="114"/>
      <c r="K9" s="114"/>
      <c r="L9" s="115"/>
      <c r="M9" s="115"/>
      <c r="N9" s="113"/>
      <c r="O9" s="115"/>
      <c r="P9" s="114"/>
      <c r="Q9" s="114"/>
      <c r="R9" s="114"/>
      <c r="S9" s="114"/>
      <c r="T9" s="114"/>
      <c r="U9" s="114"/>
      <c r="V9" s="112"/>
      <c r="W9" s="114"/>
      <c r="X9" s="114"/>
      <c r="Y9" s="114"/>
      <c r="Z9" s="114"/>
      <c r="AA9" s="114"/>
      <c r="AB9" s="114"/>
      <c r="AC9" s="114"/>
      <c r="AD9" s="114"/>
      <c r="AE9" s="114"/>
      <c r="AF9" s="114"/>
      <c r="AG9" s="114"/>
      <c r="AH9" s="114"/>
      <c r="AI9" s="114"/>
      <c r="AJ9" s="114"/>
      <c r="AK9" s="114"/>
      <c r="AL9" s="114"/>
      <c r="AM9" s="112"/>
      <c r="AN9" s="116" t="s">
        <v>185</v>
      </c>
      <c r="AO9" s="115"/>
      <c r="AP9" s="115"/>
      <c r="AQ9" s="115"/>
      <c r="AR9" s="115"/>
      <c r="AS9" s="115"/>
      <c r="AT9" s="115"/>
      <c r="AU9" s="115"/>
      <c r="AV9" s="115"/>
      <c r="AW9" s="115"/>
      <c r="AX9" s="115"/>
      <c r="AY9" s="115"/>
      <c r="AZ9" s="115"/>
      <c r="BA9" s="115"/>
      <c r="BB9" s="115"/>
      <c r="BC9" s="115"/>
      <c r="BD9" s="115"/>
      <c r="BE9" s="115"/>
      <c r="BF9" s="115"/>
      <c r="BG9" s="115"/>
      <c r="BH9" s="115"/>
      <c r="BI9" s="115"/>
      <c r="BJ9" s="115"/>
      <c r="BK9" s="115"/>
      <c r="BL9" s="115"/>
      <c r="BM9" s="115"/>
      <c r="BN9" s="115"/>
      <c r="BO9" s="115"/>
      <c r="BP9" s="115"/>
      <c r="BQ9" s="115"/>
      <c r="BR9" s="115"/>
      <c r="BS9" s="115"/>
      <c r="BT9" s="115"/>
      <c r="BU9" s="115"/>
      <c r="BV9" s="115"/>
      <c r="BW9" s="115"/>
      <c r="BX9" s="115"/>
      <c r="BY9" s="115"/>
      <c r="BZ9" s="115"/>
      <c r="CA9" s="115"/>
      <c r="CB9" s="115"/>
      <c r="CC9" s="115"/>
      <c r="CD9" s="115"/>
      <c r="CE9" s="115"/>
      <c r="CF9" s="115"/>
      <c r="CG9" s="115"/>
      <c r="CH9" s="115"/>
      <c r="CI9" s="115"/>
      <c r="CJ9" s="115"/>
      <c r="CK9" s="115"/>
      <c r="CL9" s="115"/>
      <c r="CM9" s="115"/>
      <c r="CN9" s="115"/>
      <c r="CO9" s="115"/>
      <c r="CP9" s="115"/>
      <c r="CQ9" s="115"/>
      <c r="CR9" s="115"/>
      <c r="CS9" s="115"/>
      <c r="CT9" s="115"/>
      <c r="CU9" s="115"/>
      <c r="CV9" s="115"/>
      <c r="CW9" s="115"/>
      <c r="CX9" s="115"/>
      <c r="CY9" s="115"/>
      <c r="CZ9" s="115"/>
      <c r="DA9" s="115"/>
      <c r="DB9" s="115"/>
      <c r="DC9" s="115"/>
      <c r="DD9" s="115"/>
      <c r="DE9" s="115"/>
      <c r="DF9" s="115"/>
      <c r="DG9" s="115"/>
      <c r="DH9" s="115"/>
      <c r="DI9" s="115"/>
      <c r="DJ9" s="115"/>
      <c r="DK9" s="115"/>
      <c r="DL9" s="115"/>
      <c r="DM9" s="115"/>
      <c r="DN9" s="115"/>
      <c r="DO9" s="115"/>
      <c r="DP9" s="115"/>
      <c r="DQ9" s="115"/>
      <c r="DR9" s="115"/>
      <c r="DS9" s="115"/>
      <c r="DT9" s="115"/>
      <c r="DU9" s="114"/>
      <c r="DV9" s="110"/>
      <c r="DW9" s="103"/>
      <c r="DX9" s="103"/>
    </row>
    <row r="10" spans="3:137" x14ac:dyDescent="0.25">
      <c r="C10" s="80"/>
      <c r="D10" s="117"/>
      <c r="E10" s="78"/>
      <c r="F10" s="118"/>
      <c r="G10" s="118"/>
      <c r="H10" s="118"/>
      <c r="I10" s="118"/>
      <c r="J10" s="118"/>
      <c r="K10" s="118"/>
      <c r="L10" s="118"/>
      <c r="M10" s="118"/>
      <c r="N10" s="118"/>
      <c r="O10" s="78"/>
      <c r="P10" s="78"/>
      <c r="Q10" s="78"/>
      <c r="R10" s="78"/>
      <c r="S10" s="78"/>
      <c r="T10" s="78"/>
      <c r="U10" s="78"/>
      <c r="V10" s="118"/>
      <c r="W10" s="118"/>
      <c r="X10" s="118"/>
      <c r="Y10" s="118"/>
      <c r="Z10" s="118"/>
      <c r="AA10" s="118"/>
      <c r="AB10" s="118"/>
      <c r="AC10" s="118"/>
      <c r="AD10" s="118"/>
      <c r="AE10" s="118"/>
      <c r="AF10" s="118"/>
      <c r="AG10" s="118"/>
      <c r="AH10" s="118"/>
      <c r="AI10" s="118"/>
      <c r="AJ10" s="118"/>
      <c r="AK10" s="118"/>
      <c r="AL10" s="119"/>
      <c r="AM10" s="118"/>
      <c r="AN10" s="119" t="s">
        <v>133</v>
      </c>
      <c r="AO10" s="118"/>
      <c r="AP10" s="118"/>
      <c r="AQ10" s="118"/>
      <c r="AR10" s="118"/>
      <c r="AS10" s="118"/>
      <c r="AT10" s="118"/>
      <c r="AU10" s="118"/>
      <c r="AV10" s="118"/>
      <c r="AW10" s="120">
        <f t="shared" ref="AW10:DH10" si="0">AW11+AW16+AW20+AW24</f>
        <v>298245.29000000004</v>
      </c>
      <c r="AX10" s="120">
        <f t="shared" si="0"/>
        <v>31123.91</v>
      </c>
      <c r="AY10" s="120">
        <f t="shared" si="0"/>
        <v>30467</v>
      </c>
      <c r="AZ10" s="120">
        <f t="shared" si="0"/>
        <v>0</v>
      </c>
      <c r="BA10" s="120">
        <f t="shared" si="0"/>
        <v>0</v>
      </c>
      <c r="BB10" s="120">
        <f t="shared" si="0"/>
        <v>0</v>
      </c>
      <c r="BC10" s="120">
        <f t="shared" si="0"/>
        <v>31412.27</v>
      </c>
      <c r="BD10" s="120">
        <f t="shared" si="0"/>
        <v>235709.11000000002</v>
      </c>
      <c r="BE10" s="120">
        <f t="shared" si="0"/>
        <v>0</v>
      </c>
      <c r="BF10" s="120">
        <f t="shared" si="0"/>
        <v>0</v>
      </c>
      <c r="BG10" s="120">
        <f t="shared" si="0"/>
        <v>0</v>
      </c>
      <c r="BH10" s="120">
        <f t="shared" si="0"/>
        <v>0</v>
      </c>
      <c r="BI10" s="120">
        <f t="shared" si="0"/>
        <v>0</v>
      </c>
      <c r="BJ10" s="120">
        <f t="shared" si="0"/>
        <v>0</v>
      </c>
      <c r="BK10" s="120">
        <f t="shared" si="0"/>
        <v>0</v>
      </c>
      <c r="BL10" s="120">
        <f t="shared" si="0"/>
        <v>0</v>
      </c>
      <c r="BM10" s="120">
        <f t="shared" si="0"/>
        <v>0</v>
      </c>
      <c r="BN10" s="120">
        <f t="shared" si="0"/>
        <v>0</v>
      </c>
      <c r="BO10" s="120">
        <f t="shared" si="0"/>
        <v>0</v>
      </c>
      <c r="BP10" s="120">
        <f t="shared" si="0"/>
        <v>0</v>
      </c>
      <c r="BQ10" s="120">
        <f t="shared" si="0"/>
        <v>0</v>
      </c>
      <c r="BR10" s="120">
        <f t="shared" si="0"/>
        <v>0</v>
      </c>
      <c r="BS10" s="120">
        <f t="shared" si="0"/>
        <v>0</v>
      </c>
      <c r="BT10" s="120">
        <f t="shared" si="0"/>
        <v>0</v>
      </c>
      <c r="BU10" s="120">
        <f t="shared" si="0"/>
        <v>267121.38</v>
      </c>
      <c r="BV10" s="120">
        <f t="shared" si="0"/>
        <v>0</v>
      </c>
      <c r="BW10" s="120">
        <f t="shared" si="0"/>
        <v>0</v>
      </c>
      <c r="BX10" s="120">
        <f t="shared" si="0"/>
        <v>0</v>
      </c>
      <c r="BY10" s="120">
        <f t="shared" si="0"/>
        <v>0</v>
      </c>
      <c r="BZ10" s="120">
        <f t="shared" si="0"/>
        <v>0</v>
      </c>
      <c r="CA10" s="120">
        <f t="shared" si="0"/>
        <v>0</v>
      </c>
      <c r="CB10" s="120">
        <f t="shared" si="0"/>
        <v>0</v>
      </c>
      <c r="CC10" s="120">
        <f t="shared" si="0"/>
        <v>0</v>
      </c>
      <c r="CD10" s="120">
        <f t="shared" si="0"/>
        <v>0</v>
      </c>
      <c r="CE10" s="120">
        <f t="shared" si="0"/>
        <v>0</v>
      </c>
      <c r="CF10" s="120">
        <f t="shared" si="0"/>
        <v>0</v>
      </c>
      <c r="CG10" s="120">
        <f t="shared" si="0"/>
        <v>0</v>
      </c>
      <c r="CH10" s="120">
        <f t="shared" si="0"/>
        <v>0</v>
      </c>
      <c r="CI10" s="120">
        <f t="shared" si="0"/>
        <v>0</v>
      </c>
      <c r="CJ10" s="120">
        <f t="shared" si="0"/>
        <v>0</v>
      </c>
      <c r="CK10" s="120">
        <f t="shared" si="0"/>
        <v>0</v>
      </c>
      <c r="CL10" s="120">
        <f t="shared" si="0"/>
        <v>267121.38</v>
      </c>
      <c r="CM10" s="120">
        <f t="shared" si="0"/>
        <v>0</v>
      </c>
      <c r="CN10" s="120">
        <f t="shared" si="0"/>
        <v>0</v>
      </c>
      <c r="CO10" s="120">
        <f t="shared" si="0"/>
        <v>0</v>
      </c>
      <c r="CP10" s="120">
        <f t="shared" si="0"/>
        <v>0</v>
      </c>
      <c r="CQ10" s="120">
        <f t="shared" si="0"/>
        <v>0</v>
      </c>
      <c r="CR10" s="120">
        <f t="shared" si="0"/>
        <v>0</v>
      </c>
      <c r="CS10" s="120">
        <f t="shared" si="0"/>
        <v>0</v>
      </c>
      <c r="CT10" s="120">
        <f t="shared" si="0"/>
        <v>0</v>
      </c>
      <c r="CU10" s="120">
        <f t="shared" si="0"/>
        <v>0</v>
      </c>
      <c r="CV10" s="120">
        <f t="shared" si="0"/>
        <v>0</v>
      </c>
      <c r="CW10" s="120">
        <f t="shared" si="0"/>
        <v>0</v>
      </c>
      <c r="CX10" s="120">
        <f t="shared" si="0"/>
        <v>0</v>
      </c>
      <c r="CY10" s="120">
        <f t="shared" si="0"/>
        <v>0</v>
      </c>
      <c r="CZ10" s="120">
        <f t="shared" si="0"/>
        <v>0</v>
      </c>
      <c r="DA10" s="120">
        <f t="shared" si="0"/>
        <v>0</v>
      </c>
      <c r="DB10" s="120">
        <f t="shared" si="0"/>
        <v>0</v>
      </c>
      <c r="DC10" s="120">
        <f t="shared" si="0"/>
        <v>267121.38</v>
      </c>
      <c r="DD10" s="120">
        <f t="shared" si="0"/>
        <v>31412.27</v>
      </c>
      <c r="DE10" s="120">
        <f t="shared" si="0"/>
        <v>31412.27</v>
      </c>
      <c r="DF10" s="120">
        <f t="shared" si="0"/>
        <v>0</v>
      </c>
      <c r="DG10" s="120">
        <f t="shared" si="0"/>
        <v>0</v>
      </c>
      <c r="DH10" s="120">
        <f t="shared" si="0"/>
        <v>0</v>
      </c>
      <c r="DI10" s="120">
        <f t="shared" ref="DI10:DY10" si="1">DI11+DI16+DI20+DI24</f>
        <v>0</v>
      </c>
      <c r="DJ10" s="120">
        <f t="shared" si="1"/>
        <v>0</v>
      </c>
      <c r="DK10" s="120">
        <f t="shared" si="1"/>
        <v>0</v>
      </c>
      <c r="DL10" s="120">
        <f t="shared" si="1"/>
        <v>0</v>
      </c>
      <c r="DM10" s="120">
        <f t="shared" si="1"/>
        <v>0</v>
      </c>
      <c r="DN10" s="120">
        <f t="shared" si="1"/>
        <v>0</v>
      </c>
      <c r="DO10" s="120">
        <f t="shared" si="1"/>
        <v>0</v>
      </c>
      <c r="DP10" s="120">
        <f t="shared" si="1"/>
        <v>31412.27</v>
      </c>
      <c r="DQ10" s="120">
        <f t="shared" si="1"/>
        <v>31412.27</v>
      </c>
      <c r="DR10" s="120">
        <f t="shared" si="1"/>
        <v>0</v>
      </c>
      <c r="DS10" s="120">
        <f t="shared" si="1"/>
        <v>0</v>
      </c>
      <c r="DT10" s="120">
        <f t="shared" si="1"/>
        <v>235709.11000000002</v>
      </c>
      <c r="DU10" s="120">
        <f t="shared" si="1"/>
        <v>945.27000000000044</v>
      </c>
      <c r="DV10" s="121">
        <f t="shared" ref="DV10:DV26" si="2">IF(BJ10 = 0, 0,BJ10/AY10*100)</f>
        <v>0</v>
      </c>
      <c r="DW10" s="122"/>
      <c r="DX10" s="123"/>
      <c r="EG10" s="124"/>
    </row>
    <row r="11" spans="3:137" x14ac:dyDescent="0.25">
      <c r="C11" s="80"/>
      <c r="D11" s="125"/>
      <c r="E11" s="78"/>
      <c r="F11" s="118"/>
      <c r="G11" s="118"/>
      <c r="H11" s="118"/>
      <c r="I11" s="118"/>
      <c r="J11" s="118"/>
      <c r="K11" s="118"/>
      <c r="L11" s="118"/>
      <c r="M11" s="118"/>
      <c r="N11" s="118"/>
      <c r="O11" s="78"/>
      <c r="P11" s="78"/>
      <c r="Q11" s="78"/>
      <c r="R11" s="78"/>
      <c r="S11" s="78"/>
      <c r="T11" s="78"/>
      <c r="U11" s="78"/>
      <c r="V11" s="118"/>
      <c r="W11" s="118"/>
      <c r="X11" s="118"/>
      <c r="Y11" s="118"/>
      <c r="Z11" s="118"/>
      <c r="AA11" s="118"/>
      <c r="AB11" s="118"/>
      <c r="AC11" s="118"/>
      <c r="AD11" s="118"/>
      <c r="AE11" s="118"/>
      <c r="AF11" s="118"/>
      <c r="AG11" s="118"/>
      <c r="AH11" s="118"/>
      <c r="AI11" s="118"/>
      <c r="AJ11" s="118"/>
      <c r="AK11" s="118"/>
      <c r="AL11" s="119"/>
      <c r="AM11" s="126">
        <v>1</v>
      </c>
      <c r="AN11" s="119" t="s">
        <v>186</v>
      </c>
      <c r="AO11" s="118"/>
      <c r="AP11" s="118"/>
      <c r="AQ11" s="118"/>
      <c r="AR11" s="118"/>
      <c r="AS11" s="118"/>
      <c r="AT11" s="118"/>
      <c r="AU11" s="118"/>
      <c r="AV11" s="118"/>
      <c r="AW11" s="127">
        <f t="shared" ref="AW11:DH11" si="3">AW12+AW13+AW14+AW15</f>
        <v>298245.29000000004</v>
      </c>
      <c r="AX11" s="127">
        <f t="shared" si="3"/>
        <v>31123.91</v>
      </c>
      <c r="AY11" s="127">
        <f t="shared" si="3"/>
        <v>30467</v>
      </c>
      <c r="AZ11" s="127">
        <f t="shared" si="3"/>
        <v>0</v>
      </c>
      <c r="BA11" s="127">
        <f t="shared" si="3"/>
        <v>0</v>
      </c>
      <c r="BB11" s="127">
        <f t="shared" si="3"/>
        <v>0</v>
      </c>
      <c r="BC11" s="127">
        <f t="shared" si="3"/>
        <v>31412.27</v>
      </c>
      <c r="BD11" s="127">
        <f t="shared" si="3"/>
        <v>235709.11000000002</v>
      </c>
      <c r="BE11" s="127">
        <f t="shared" si="3"/>
        <v>0</v>
      </c>
      <c r="BF11" s="127">
        <f t="shared" si="3"/>
        <v>0</v>
      </c>
      <c r="BG11" s="127">
        <f t="shared" si="3"/>
        <v>0</v>
      </c>
      <c r="BH11" s="127">
        <f t="shared" si="3"/>
        <v>0</v>
      </c>
      <c r="BI11" s="127">
        <f t="shared" si="3"/>
        <v>0</v>
      </c>
      <c r="BJ11" s="127">
        <f t="shared" si="3"/>
        <v>0</v>
      </c>
      <c r="BK11" s="127">
        <f t="shared" si="3"/>
        <v>0</v>
      </c>
      <c r="BL11" s="127">
        <f t="shared" si="3"/>
        <v>0</v>
      </c>
      <c r="BM11" s="127">
        <f t="shared" si="3"/>
        <v>0</v>
      </c>
      <c r="BN11" s="127">
        <f t="shared" si="3"/>
        <v>0</v>
      </c>
      <c r="BO11" s="127">
        <f t="shared" si="3"/>
        <v>0</v>
      </c>
      <c r="BP11" s="127">
        <f t="shared" si="3"/>
        <v>0</v>
      </c>
      <c r="BQ11" s="127">
        <f t="shared" si="3"/>
        <v>0</v>
      </c>
      <c r="BR11" s="127">
        <f t="shared" si="3"/>
        <v>0</v>
      </c>
      <c r="BS11" s="127">
        <f t="shared" si="3"/>
        <v>0</v>
      </c>
      <c r="BT11" s="127">
        <f t="shared" si="3"/>
        <v>0</v>
      </c>
      <c r="BU11" s="127">
        <f t="shared" si="3"/>
        <v>267121.38</v>
      </c>
      <c r="BV11" s="127">
        <f t="shared" si="3"/>
        <v>0</v>
      </c>
      <c r="BW11" s="127">
        <f t="shared" si="3"/>
        <v>0</v>
      </c>
      <c r="BX11" s="127">
        <f t="shared" si="3"/>
        <v>0</v>
      </c>
      <c r="BY11" s="127">
        <f t="shared" si="3"/>
        <v>0</v>
      </c>
      <c r="BZ11" s="127">
        <f t="shared" si="3"/>
        <v>0</v>
      </c>
      <c r="CA11" s="127">
        <f t="shared" si="3"/>
        <v>0</v>
      </c>
      <c r="CB11" s="127">
        <f t="shared" si="3"/>
        <v>0</v>
      </c>
      <c r="CC11" s="127">
        <f t="shared" si="3"/>
        <v>0</v>
      </c>
      <c r="CD11" s="127">
        <f t="shared" si="3"/>
        <v>0</v>
      </c>
      <c r="CE11" s="127">
        <f t="shared" si="3"/>
        <v>0</v>
      </c>
      <c r="CF11" s="127">
        <f t="shared" si="3"/>
        <v>0</v>
      </c>
      <c r="CG11" s="127">
        <f t="shared" si="3"/>
        <v>0</v>
      </c>
      <c r="CH11" s="127">
        <f t="shared" si="3"/>
        <v>0</v>
      </c>
      <c r="CI11" s="127">
        <f t="shared" si="3"/>
        <v>0</v>
      </c>
      <c r="CJ11" s="127">
        <f t="shared" si="3"/>
        <v>0</v>
      </c>
      <c r="CK11" s="127">
        <f t="shared" si="3"/>
        <v>0</v>
      </c>
      <c r="CL11" s="127">
        <f t="shared" si="3"/>
        <v>267121.38</v>
      </c>
      <c r="CM11" s="127">
        <f t="shared" si="3"/>
        <v>0</v>
      </c>
      <c r="CN11" s="127">
        <f t="shared" si="3"/>
        <v>0</v>
      </c>
      <c r="CO11" s="127">
        <f t="shared" si="3"/>
        <v>0</v>
      </c>
      <c r="CP11" s="127">
        <f t="shared" si="3"/>
        <v>0</v>
      </c>
      <c r="CQ11" s="127">
        <f t="shared" si="3"/>
        <v>0</v>
      </c>
      <c r="CR11" s="127">
        <f t="shared" si="3"/>
        <v>0</v>
      </c>
      <c r="CS11" s="127">
        <f t="shared" si="3"/>
        <v>0</v>
      </c>
      <c r="CT11" s="127">
        <f t="shared" si="3"/>
        <v>0</v>
      </c>
      <c r="CU11" s="127">
        <f t="shared" si="3"/>
        <v>0</v>
      </c>
      <c r="CV11" s="127">
        <f t="shared" si="3"/>
        <v>0</v>
      </c>
      <c r="CW11" s="127">
        <f t="shared" si="3"/>
        <v>0</v>
      </c>
      <c r="CX11" s="127">
        <f t="shared" si="3"/>
        <v>0</v>
      </c>
      <c r="CY11" s="127">
        <f t="shared" si="3"/>
        <v>0</v>
      </c>
      <c r="CZ11" s="127">
        <f t="shared" si="3"/>
        <v>0</v>
      </c>
      <c r="DA11" s="127">
        <f t="shared" si="3"/>
        <v>0</v>
      </c>
      <c r="DB11" s="127">
        <f t="shared" si="3"/>
        <v>0</v>
      </c>
      <c r="DC11" s="127">
        <f t="shared" si="3"/>
        <v>267121.38</v>
      </c>
      <c r="DD11" s="127">
        <f t="shared" si="3"/>
        <v>31412.27</v>
      </c>
      <c r="DE11" s="127">
        <f t="shared" si="3"/>
        <v>31412.27</v>
      </c>
      <c r="DF11" s="127">
        <f t="shared" si="3"/>
        <v>0</v>
      </c>
      <c r="DG11" s="127">
        <f t="shared" si="3"/>
        <v>0</v>
      </c>
      <c r="DH11" s="127">
        <f t="shared" si="3"/>
        <v>0</v>
      </c>
      <c r="DI11" s="127">
        <f t="shared" ref="DI11:DY11" si="4">DI12+DI13+DI14+DI15</f>
        <v>0</v>
      </c>
      <c r="DJ11" s="127">
        <f t="shared" si="4"/>
        <v>0</v>
      </c>
      <c r="DK11" s="127">
        <f t="shared" si="4"/>
        <v>0</v>
      </c>
      <c r="DL11" s="127">
        <f t="shared" si="4"/>
        <v>0</v>
      </c>
      <c r="DM11" s="127">
        <f t="shared" si="4"/>
        <v>0</v>
      </c>
      <c r="DN11" s="127">
        <f t="shared" si="4"/>
        <v>0</v>
      </c>
      <c r="DO11" s="127">
        <f t="shared" si="4"/>
        <v>0</v>
      </c>
      <c r="DP11" s="127">
        <f t="shared" si="4"/>
        <v>31412.27</v>
      </c>
      <c r="DQ11" s="127">
        <f t="shared" si="4"/>
        <v>31412.27</v>
      </c>
      <c r="DR11" s="127">
        <f t="shared" si="4"/>
        <v>0</v>
      </c>
      <c r="DS11" s="127">
        <f t="shared" si="4"/>
        <v>0</v>
      </c>
      <c r="DT11" s="127">
        <f t="shared" si="4"/>
        <v>235709.11000000002</v>
      </c>
      <c r="DU11" s="127">
        <f t="shared" si="4"/>
        <v>945.27000000000044</v>
      </c>
      <c r="DV11" s="121">
        <f t="shared" si="2"/>
        <v>0</v>
      </c>
      <c r="DW11" s="73"/>
      <c r="DX11" s="73"/>
      <c r="EC11" s="128"/>
      <c r="EG11" s="124"/>
    </row>
    <row r="12" spans="3:137" ht="11.25" customHeight="1" x14ac:dyDescent="0.25">
      <c r="C12" s="80"/>
      <c r="D12" s="129"/>
      <c r="E12" s="78"/>
      <c r="F12" s="130"/>
      <c r="G12" s="131"/>
      <c r="H12" s="131"/>
      <c r="I12" s="131"/>
      <c r="J12" s="131"/>
      <c r="K12" s="131"/>
      <c r="L12" s="131"/>
      <c r="M12" s="131"/>
      <c r="N12" s="131"/>
      <c r="O12" s="78"/>
      <c r="P12" s="78"/>
      <c r="Q12" s="78"/>
      <c r="R12" s="78"/>
      <c r="S12" s="78"/>
      <c r="T12" s="78"/>
      <c r="U12" s="78"/>
      <c r="V12" s="131"/>
      <c r="W12" s="131"/>
      <c r="X12" s="131"/>
      <c r="Y12" s="131"/>
      <c r="Z12" s="131"/>
      <c r="AA12" s="131"/>
      <c r="AB12" s="131"/>
      <c r="AC12" s="131"/>
      <c r="AD12" s="131"/>
      <c r="AE12" s="131"/>
      <c r="AF12" s="131"/>
      <c r="AG12" s="131"/>
      <c r="AH12" s="131"/>
      <c r="AI12" s="131"/>
      <c r="AJ12" s="131"/>
      <c r="AK12" s="131"/>
      <c r="AL12" s="132"/>
      <c r="AM12" s="133" t="s">
        <v>187</v>
      </c>
      <c r="AN12" s="134" t="s">
        <v>188</v>
      </c>
      <c r="AO12" s="135"/>
      <c r="AP12" s="135"/>
      <c r="AQ12" s="135"/>
      <c r="AR12" s="135"/>
      <c r="AS12" s="135"/>
      <c r="AT12" s="135"/>
      <c r="AU12" s="135"/>
      <c r="AV12" s="135"/>
      <c r="AW12" s="136">
        <f t="shared" ref="AW12:BL15" si="5">SUMIF($EC$49:$EC$125,$EC12,AW$49:AW$125)</f>
        <v>192123.71000000002</v>
      </c>
      <c r="AX12" s="136">
        <f t="shared" si="5"/>
        <v>30600.91</v>
      </c>
      <c r="AY12" s="136">
        <f t="shared" si="5"/>
        <v>27868</v>
      </c>
      <c r="AZ12" s="136">
        <f t="shared" si="5"/>
        <v>0</v>
      </c>
      <c r="BA12" s="136">
        <f t="shared" si="5"/>
        <v>0</v>
      </c>
      <c r="BB12" s="136">
        <f t="shared" si="5"/>
        <v>0</v>
      </c>
      <c r="BC12" s="136">
        <f t="shared" si="5"/>
        <v>28813.27</v>
      </c>
      <c r="BD12" s="136">
        <f t="shared" si="5"/>
        <v>132709.53</v>
      </c>
      <c r="BE12" s="136">
        <f t="shared" si="5"/>
        <v>0</v>
      </c>
      <c r="BF12" s="136">
        <f t="shared" si="5"/>
        <v>0</v>
      </c>
      <c r="BG12" s="136">
        <f t="shared" si="5"/>
        <v>0</v>
      </c>
      <c r="BH12" s="136">
        <f t="shared" si="5"/>
        <v>0</v>
      </c>
      <c r="BI12" s="136">
        <f t="shared" si="5"/>
        <v>0</v>
      </c>
      <c r="BJ12" s="136">
        <f t="shared" si="5"/>
        <v>0</v>
      </c>
      <c r="BK12" s="136">
        <f t="shared" si="5"/>
        <v>0</v>
      </c>
      <c r="BL12" s="136">
        <f t="shared" si="5"/>
        <v>0</v>
      </c>
      <c r="BM12" s="136">
        <f t="shared" ref="BM12:CB15" si="6">SUMIF($EC$49:$EC$125,$EC12,BM$49:BM$125)</f>
        <v>0</v>
      </c>
      <c r="BN12" s="136">
        <f t="shared" si="6"/>
        <v>0</v>
      </c>
      <c r="BO12" s="136">
        <f t="shared" si="6"/>
        <v>0</v>
      </c>
      <c r="BP12" s="136">
        <f t="shared" si="6"/>
        <v>0</v>
      </c>
      <c r="BQ12" s="136">
        <f t="shared" si="6"/>
        <v>0</v>
      </c>
      <c r="BR12" s="136">
        <f t="shared" si="6"/>
        <v>0</v>
      </c>
      <c r="BS12" s="136">
        <f t="shared" si="6"/>
        <v>0</v>
      </c>
      <c r="BT12" s="136">
        <f t="shared" si="6"/>
        <v>0</v>
      </c>
      <c r="BU12" s="136">
        <f t="shared" si="6"/>
        <v>161522.79999999999</v>
      </c>
      <c r="BV12" s="136">
        <f t="shared" si="6"/>
        <v>0</v>
      </c>
      <c r="BW12" s="136">
        <f t="shared" si="6"/>
        <v>0</v>
      </c>
      <c r="BX12" s="136">
        <f t="shared" si="6"/>
        <v>0</v>
      </c>
      <c r="BY12" s="136">
        <f t="shared" si="6"/>
        <v>0</v>
      </c>
      <c r="BZ12" s="136">
        <f t="shared" si="6"/>
        <v>0</v>
      </c>
      <c r="CA12" s="136">
        <f t="shared" si="6"/>
        <v>0</v>
      </c>
      <c r="CB12" s="136">
        <f t="shared" si="6"/>
        <v>0</v>
      </c>
      <c r="CC12" s="136">
        <f t="shared" ref="CC12:CR15" si="7">SUMIF($EC$49:$EC$125,$EC12,CC$49:CC$125)</f>
        <v>0</v>
      </c>
      <c r="CD12" s="136">
        <f t="shared" si="7"/>
        <v>0</v>
      </c>
      <c r="CE12" s="136">
        <f t="shared" si="7"/>
        <v>0</v>
      </c>
      <c r="CF12" s="136">
        <f t="shared" si="7"/>
        <v>0</v>
      </c>
      <c r="CG12" s="136">
        <f t="shared" si="7"/>
        <v>0</v>
      </c>
      <c r="CH12" s="136">
        <f t="shared" si="7"/>
        <v>0</v>
      </c>
      <c r="CI12" s="136">
        <f t="shared" si="7"/>
        <v>0</v>
      </c>
      <c r="CJ12" s="136">
        <f t="shared" si="7"/>
        <v>0</v>
      </c>
      <c r="CK12" s="136">
        <f t="shared" si="7"/>
        <v>0</v>
      </c>
      <c r="CL12" s="136">
        <f t="shared" si="7"/>
        <v>161522.79999999999</v>
      </c>
      <c r="CM12" s="136">
        <f t="shared" si="7"/>
        <v>0</v>
      </c>
      <c r="CN12" s="136">
        <f t="shared" si="7"/>
        <v>0</v>
      </c>
      <c r="CO12" s="136">
        <f t="shared" si="7"/>
        <v>0</v>
      </c>
      <c r="CP12" s="136">
        <f t="shared" si="7"/>
        <v>0</v>
      </c>
      <c r="CQ12" s="136">
        <f t="shared" si="7"/>
        <v>0</v>
      </c>
      <c r="CR12" s="136">
        <f t="shared" si="7"/>
        <v>0</v>
      </c>
      <c r="CS12" s="136">
        <f t="shared" ref="CS12:DH15" si="8">SUMIF($EC$49:$EC$125,$EC12,CS$49:CS$125)</f>
        <v>0</v>
      </c>
      <c r="CT12" s="136">
        <f t="shared" si="8"/>
        <v>0</v>
      </c>
      <c r="CU12" s="136">
        <f t="shared" si="8"/>
        <v>0</v>
      </c>
      <c r="CV12" s="136">
        <f t="shared" si="8"/>
        <v>0</v>
      </c>
      <c r="CW12" s="136">
        <f t="shared" si="8"/>
        <v>0</v>
      </c>
      <c r="CX12" s="136">
        <f t="shared" si="8"/>
        <v>0</v>
      </c>
      <c r="CY12" s="136">
        <f t="shared" si="8"/>
        <v>0</v>
      </c>
      <c r="CZ12" s="136">
        <f t="shared" si="8"/>
        <v>0</v>
      </c>
      <c r="DA12" s="136">
        <f t="shared" si="8"/>
        <v>0</v>
      </c>
      <c r="DB12" s="136">
        <f t="shared" si="8"/>
        <v>0</v>
      </c>
      <c r="DC12" s="136">
        <f t="shared" si="8"/>
        <v>161522.79999999999</v>
      </c>
      <c r="DD12" s="136">
        <f t="shared" si="8"/>
        <v>28813.27</v>
      </c>
      <c r="DE12" s="136">
        <f t="shared" si="8"/>
        <v>28813.27</v>
      </c>
      <c r="DF12" s="136">
        <f t="shared" si="8"/>
        <v>0</v>
      </c>
      <c r="DG12" s="136">
        <f t="shared" si="8"/>
        <v>0</v>
      </c>
      <c r="DH12" s="136">
        <f t="shared" si="8"/>
        <v>0</v>
      </c>
      <c r="DI12" s="136">
        <f t="shared" ref="DI12:DU15" si="9">SUMIF($EC$49:$EC$125,$EC12,DI$49:DI$125)</f>
        <v>0</v>
      </c>
      <c r="DJ12" s="136">
        <f t="shared" si="9"/>
        <v>0</v>
      </c>
      <c r="DK12" s="136">
        <f t="shared" si="9"/>
        <v>0</v>
      </c>
      <c r="DL12" s="136">
        <f t="shared" si="9"/>
        <v>0</v>
      </c>
      <c r="DM12" s="136">
        <f t="shared" si="9"/>
        <v>0</v>
      </c>
      <c r="DN12" s="136">
        <f t="shared" si="9"/>
        <v>0</v>
      </c>
      <c r="DO12" s="136">
        <f t="shared" si="9"/>
        <v>0</v>
      </c>
      <c r="DP12" s="136">
        <f t="shared" si="9"/>
        <v>28813.27</v>
      </c>
      <c r="DQ12" s="136">
        <f t="shared" si="9"/>
        <v>28813.27</v>
      </c>
      <c r="DR12" s="136">
        <f t="shared" si="9"/>
        <v>0</v>
      </c>
      <c r="DS12" s="136">
        <f t="shared" si="9"/>
        <v>0</v>
      </c>
      <c r="DT12" s="136">
        <f t="shared" si="9"/>
        <v>132709.53</v>
      </c>
      <c r="DU12" s="136">
        <f t="shared" si="9"/>
        <v>945.27000000000044</v>
      </c>
      <c r="DV12" s="137">
        <f t="shared" si="2"/>
        <v>0</v>
      </c>
      <c r="DW12" s="73"/>
      <c r="DX12" s="73"/>
      <c r="EC12" s="138" t="str">
        <f>AN12 &amp; "0"</f>
        <v>Прибыль направляемая на инвестиции0</v>
      </c>
      <c r="ED12" s="139"/>
      <c r="EG12" s="138"/>
    </row>
    <row r="13" spans="3:137" ht="15" x14ac:dyDescent="0.25">
      <c r="C13" s="80"/>
      <c r="D13" s="129"/>
      <c r="E13" s="78"/>
      <c r="F13" s="78"/>
      <c r="G13" s="78"/>
      <c r="H13" s="78"/>
      <c r="I13" s="78"/>
      <c r="J13" s="78"/>
      <c r="K13" s="78"/>
      <c r="L13" s="78"/>
      <c r="M13" s="78"/>
      <c r="N13" s="78"/>
      <c r="O13" s="78"/>
      <c r="P13" s="78"/>
      <c r="Q13" s="78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78"/>
      <c r="AC13" s="78"/>
      <c r="AD13" s="78"/>
      <c r="AE13" s="78"/>
      <c r="AF13" s="78"/>
      <c r="AG13" s="78"/>
      <c r="AH13" s="78"/>
      <c r="AI13" s="78"/>
      <c r="AJ13" s="78"/>
      <c r="AK13" s="78"/>
      <c r="AL13" s="117"/>
      <c r="AM13" s="133" t="s">
        <v>189</v>
      </c>
      <c r="AN13" s="140" t="s">
        <v>190</v>
      </c>
      <c r="AO13" s="141"/>
      <c r="AP13" s="141"/>
      <c r="AQ13" s="141"/>
      <c r="AR13" s="141"/>
      <c r="AS13" s="141"/>
      <c r="AT13" s="141"/>
      <c r="AU13" s="141"/>
      <c r="AV13" s="141"/>
      <c r="AW13" s="136">
        <f t="shared" si="5"/>
        <v>106121.58000000002</v>
      </c>
      <c r="AX13" s="136">
        <f t="shared" si="5"/>
        <v>523</v>
      </c>
      <c r="AY13" s="136">
        <f t="shared" si="5"/>
        <v>2599</v>
      </c>
      <c r="AZ13" s="136">
        <f t="shared" si="5"/>
        <v>0</v>
      </c>
      <c r="BA13" s="136">
        <f t="shared" si="5"/>
        <v>0</v>
      </c>
      <c r="BB13" s="136">
        <f t="shared" si="5"/>
        <v>0</v>
      </c>
      <c r="BC13" s="136">
        <f t="shared" si="5"/>
        <v>2599</v>
      </c>
      <c r="BD13" s="136">
        <f t="shared" si="5"/>
        <v>102999.58000000002</v>
      </c>
      <c r="BE13" s="136">
        <f t="shared" si="5"/>
        <v>0</v>
      </c>
      <c r="BF13" s="136">
        <f t="shared" si="5"/>
        <v>0</v>
      </c>
      <c r="BG13" s="136">
        <f t="shared" si="5"/>
        <v>0</v>
      </c>
      <c r="BH13" s="136">
        <f t="shared" si="5"/>
        <v>0</v>
      </c>
      <c r="BI13" s="136">
        <f t="shared" si="5"/>
        <v>0</v>
      </c>
      <c r="BJ13" s="136">
        <f t="shared" si="5"/>
        <v>0</v>
      </c>
      <c r="BK13" s="136">
        <f t="shared" si="5"/>
        <v>0</v>
      </c>
      <c r="BL13" s="136">
        <f t="shared" si="5"/>
        <v>0</v>
      </c>
      <c r="BM13" s="136">
        <f t="shared" si="6"/>
        <v>0</v>
      </c>
      <c r="BN13" s="136">
        <f t="shared" si="6"/>
        <v>0</v>
      </c>
      <c r="BO13" s="136">
        <f t="shared" si="6"/>
        <v>0</v>
      </c>
      <c r="BP13" s="136">
        <f t="shared" si="6"/>
        <v>0</v>
      </c>
      <c r="BQ13" s="136">
        <f t="shared" si="6"/>
        <v>0</v>
      </c>
      <c r="BR13" s="136">
        <f t="shared" si="6"/>
        <v>0</v>
      </c>
      <c r="BS13" s="136">
        <f t="shared" si="6"/>
        <v>0</v>
      </c>
      <c r="BT13" s="136">
        <f t="shared" si="6"/>
        <v>0</v>
      </c>
      <c r="BU13" s="136">
        <f t="shared" si="6"/>
        <v>105598.58000000002</v>
      </c>
      <c r="BV13" s="136">
        <f t="shared" si="6"/>
        <v>0</v>
      </c>
      <c r="BW13" s="136">
        <f t="shared" si="6"/>
        <v>0</v>
      </c>
      <c r="BX13" s="136">
        <f t="shared" si="6"/>
        <v>0</v>
      </c>
      <c r="BY13" s="136">
        <f t="shared" si="6"/>
        <v>0</v>
      </c>
      <c r="BZ13" s="136">
        <f t="shared" si="6"/>
        <v>0</v>
      </c>
      <c r="CA13" s="136">
        <f t="shared" si="6"/>
        <v>0</v>
      </c>
      <c r="CB13" s="136">
        <f t="shared" si="6"/>
        <v>0</v>
      </c>
      <c r="CC13" s="136">
        <f t="shared" si="7"/>
        <v>0</v>
      </c>
      <c r="CD13" s="136">
        <f t="shared" si="7"/>
        <v>0</v>
      </c>
      <c r="CE13" s="136">
        <f t="shared" si="7"/>
        <v>0</v>
      </c>
      <c r="CF13" s="136">
        <f t="shared" si="7"/>
        <v>0</v>
      </c>
      <c r="CG13" s="136">
        <f t="shared" si="7"/>
        <v>0</v>
      </c>
      <c r="CH13" s="136">
        <f t="shared" si="7"/>
        <v>0</v>
      </c>
      <c r="CI13" s="136">
        <f t="shared" si="7"/>
        <v>0</v>
      </c>
      <c r="CJ13" s="136">
        <f t="shared" si="7"/>
        <v>0</v>
      </c>
      <c r="CK13" s="136">
        <f t="shared" si="7"/>
        <v>0</v>
      </c>
      <c r="CL13" s="136">
        <f t="shared" si="7"/>
        <v>105598.58000000002</v>
      </c>
      <c r="CM13" s="136">
        <f t="shared" si="7"/>
        <v>0</v>
      </c>
      <c r="CN13" s="136">
        <f t="shared" si="7"/>
        <v>0</v>
      </c>
      <c r="CO13" s="136">
        <f t="shared" si="7"/>
        <v>0</v>
      </c>
      <c r="CP13" s="136">
        <f t="shared" si="7"/>
        <v>0</v>
      </c>
      <c r="CQ13" s="136">
        <f t="shared" si="7"/>
        <v>0</v>
      </c>
      <c r="CR13" s="136">
        <f t="shared" si="7"/>
        <v>0</v>
      </c>
      <c r="CS13" s="136">
        <f t="shared" si="8"/>
        <v>0</v>
      </c>
      <c r="CT13" s="136">
        <f t="shared" si="8"/>
        <v>0</v>
      </c>
      <c r="CU13" s="136">
        <f t="shared" si="8"/>
        <v>0</v>
      </c>
      <c r="CV13" s="136">
        <f t="shared" si="8"/>
        <v>0</v>
      </c>
      <c r="CW13" s="136">
        <f t="shared" si="8"/>
        <v>0</v>
      </c>
      <c r="CX13" s="136">
        <f t="shared" si="8"/>
        <v>0</v>
      </c>
      <c r="CY13" s="136">
        <f t="shared" si="8"/>
        <v>0</v>
      </c>
      <c r="CZ13" s="136">
        <f t="shared" si="8"/>
        <v>0</v>
      </c>
      <c r="DA13" s="136">
        <f t="shared" si="8"/>
        <v>0</v>
      </c>
      <c r="DB13" s="136">
        <f t="shared" si="8"/>
        <v>0</v>
      </c>
      <c r="DC13" s="136">
        <f t="shared" si="8"/>
        <v>105598.58000000002</v>
      </c>
      <c r="DD13" s="136">
        <f t="shared" si="8"/>
        <v>2599</v>
      </c>
      <c r="DE13" s="136">
        <f t="shared" si="8"/>
        <v>2599</v>
      </c>
      <c r="DF13" s="136">
        <f t="shared" si="8"/>
        <v>0</v>
      </c>
      <c r="DG13" s="136">
        <f t="shared" si="8"/>
        <v>0</v>
      </c>
      <c r="DH13" s="136">
        <f t="shared" si="8"/>
        <v>0</v>
      </c>
      <c r="DI13" s="136">
        <f t="shared" si="9"/>
        <v>0</v>
      </c>
      <c r="DJ13" s="136">
        <f t="shared" si="9"/>
        <v>0</v>
      </c>
      <c r="DK13" s="136">
        <f t="shared" si="9"/>
        <v>0</v>
      </c>
      <c r="DL13" s="136">
        <f t="shared" si="9"/>
        <v>0</v>
      </c>
      <c r="DM13" s="136">
        <f t="shared" si="9"/>
        <v>0</v>
      </c>
      <c r="DN13" s="136">
        <f t="shared" si="9"/>
        <v>0</v>
      </c>
      <c r="DO13" s="136">
        <f t="shared" si="9"/>
        <v>0</v>
      </c>
      <c r="DP13" s="136">
        <f t="shared" si="9"/>
        <v>2599</v>
      </c>
      <c r="DQ13" s="136">
        <f t="shared" si="9"/>
        <v>2599</v>
      </c>
      <c r="DR13" s="136">
        <f t="shared" si="9"/>
        <v>0</v>
      </c>
      <c r="DS13" s="136">
        <f t="shared" si="9"/>
        <v>0</v>
      </c>
      <c r="DT13" s="136">
        <f t="shared" si="9"/>
        <v>102999.58000000002</v>
      </c>
      <c r="DU13" s="136">
        <f t="shared" si="9"/>
        <v>0</v>
      </c>
      <c r="DV13" s="137">
        <f t="shared" si="2"/>
        <v>0</v>
      </c>
      <c r="DW13" s="73"/>
      <c r="DX13" s="73"/>
      <c r="EC13" s="138" t="str">
        <f>AN13 &amp; "0"</f>
        <v>Амортизационные отчисления0</v>
      </c>
      <c r="ED13" s="139"/>
      <c r="EG13" s="138"/>
    </row>
    <row r="14" spans="3:137" ht="15" x14ac:dyDescent="0.25">
      <c r="C14" s="80"/>
      <c r="D14" s="129"/>
      <c r="E14" s="78"/>
      <c r="F14" s="78"/>
      <c r="G14" s="78"/>
      <c r="H14" s="78"/>
      <c r="I14" s="78"/>
      <c r="J14" s="78"/>
      <c r="K14" s="78"/>
      <c r="L14" s="78"/>
      <c r="M14" s="78"/>
      <c r="N14" s="78"/>
      <c r="O14" s="78"/>
      <c r="P14" s="78"/>
      <c r="Q14" s="78"/>
      <c r="R14" s="78"/>
      <c r="S14" s="78"/>
      <c r="T14" s="78"/>
      <c r="U14" s="78"/>
      <c r="V14" s="78"/>
      <c r="W14" s="78"/>
      <c r="X14" s="78"/>
      <c r="Y14" s="78"/>
      <c r="Z14" s="78"/>
      <c r="AA14" s="78"/>
      <c r="AB14" s="78"/>
      <c r="AC14" s="78"/>
      <c r="AD14" s="78"/>
      <c r="AE14" s="78"/>
      <c r="AF14" s="78"/>
      <c r="AG14" s="78"/>
      <c r="AH14" s="78"/>
      <c r="AI14" s="78"/>
      <c r="AJ14" s="78"/>
      <c r="AK14" s="78"/>
      <c r="AL14" s="117"/>
      <c r="AM14" s="133" t="s">
        <v>191</v>
      </c>
      <c r="AN14" s="140" t="s">
        <v>192</v>
      </c>
      <c r="AO14" s="141"/>
      <c r="AP14" s="141"/>
      <c r="AQ14" s="141"/>
      <c r="AR14" s="141"/>
      <c r="AS14" s="141"/>
      <c r="AT14" s="141"/>
      <c r="AU14" s="141"/>
      <c r="AV14" s="141"/>
      <c r="AW14" s="136">
        <f t="shared" si="5"/>
        <v>0</v>
      </c>
      <c r="AX14" s="136">
        <f t="shared" si="5"/>
        <v>0</v>
      </c>
      <c r="AY14" s="136">
        <f t="shared" si="5"/>
        <v>0</v>
      </c>
      <c r="AZ14" s="136">
        <f t="shared" si="5"/>
        <v>0</v>
      </c>
      <c r="BA14" s="136">
        <f t="shared" si="5"/>
        <v>0</v>
      </c>
      <c r="BB14" s="136">
        <f t="shared" si="5"/>
        <v>0</v>
      </c>
      <c r="BC14" s="136">
        <f t="shared" si="5"/>
        <v>0</v>
      </c>
      <c r="BD14" s="136">
        <f t="shared" si="5"/>
        <v>0</v>
      </c>
      <c r="BE14" s="136">
        <f t="shared" si="5"/>
        <v>0</v>
      </c>
      <c r="BF14" s="136">
        <f t="shared" si="5"/>
        <v>0</v>
      </c>
      <c r="BG14" s="136">
        <f t="shared" si="5"/>
        <v>0</v>
      </c>
      <c r="BH14" s="136">
        <f t="shared" si="5"/>
        <v>0</v>
      </c>
      <c r="BI14" s="136">
        <f t="shared" si="5"/>
        <v>0</v>
      </c>
      <c r="BJ14" s="136">
        <f t="shared" si="5"/>
        <v>0</v>
      </c>
      <c r="BK14" s="136">
        <f t="shared" si="5"/>
        <v>0</v>
      </c>
      <c r="BL14" s="136">
        <f t="shared" si="5"/>
        <v>0</v>
      </c>
      <c r="BM14" s="136">
        <f t="shared" si="6"/>
        <v>0</v>
      </c>
      <c r="BN14" s="136">
        <f t="shared" si="6"/>
        <v>0</v>
      </c>
      <c r="BO14" s="136">
        <f t="shared" si="6"/>
        <v>0</v>
      </c>
      <c r="BP14" s="136">
        <f t="shared" si="6"/>
        <v>0</v>
      </c>
      <c r="BQ14" s="136">
        <f t="shared" si="6"/>
        <v>0</v>
      </c>
      <c r="BR14" s="136">
        <f t="shared" si="6"/>
        <v>0</v>
      </c>
      <c r="BS14" s="136">
        <f t="shared" si="6"/>
        <v>0</v>
      </c>
      <c r="BT14" s="136">
        <f t="shared" si="6"/>
        <v>0</v>
      </c>
      <c r="BU14" s="136">
        <f t="shared" si="6"/>
        <v>0</v>
      </c>
      <c r="BV14" s="136">
        <f t="shared" si="6"/>
        <v>0</v>
      </c>
      <c r="BW14" s="136">
        <f t="shared" si="6"/>
        <v>0</v>
      </c>
      <c r="BX14" s="136">
        <f t="shared" si="6"/>
        <v>0</v>
      </c>
      <c r="BY14" s="136">
        <f t="shared" si="6"/>
        <v>0</v>
      </c>
      <c r="BZ14" s="136">
        <f t="shared" si="6"/>
        <v>0</v>
      </c>
      <c r="CA14" s="136">
        <f t="shared" si="6"/>
        <v>0</v>
      </c>
      <c r="CB14" s="136">
        <f t="shared" si="6"/>
        <v>0</v>
      </c>
      <c r="CC14" s="136">
        <f t="shared" si="7"/>
        <v>0</v>
      </c>
      <c r="CD14" s="136">
        <f t="shared" si="7"/>
        <v>0</v>
      </c>
      <c r="CE14" s="136">
        <f t="shared" si="7"/>
        <v>0</v>
      </c>
      <c r="CF14" s="136">
        <f t="shared" si="7"/>
        <v>0</v>
      </c>
      <c r="CG14" s="136">
        <f t="shared" si="7"/>
        <v>0</v>
      </c>
      <c r="CH14" s="136">
        <f t="shared" si="7"/>
        <v>0</v>
      </c>
      <c r="CI14" s="136">
        <f t="shared" si="7"/>
        <v>0</v>
      </c>
      <c r="CJ14" s="136">
        <f t="shared" si="7"/>
        <v>0</v>
      </c>
      <c r="CK14" s="136">
        <f t="shared" si="7"/>
        <v>0</v>
      </c>
      <c r="CL14" s="136">
        <f t="shared" si="7"/>
        <v>0</v>
      </c>
      <c r="CM14" s="136">
        <f t="shared" si="7"/>
        <v>0</v>
      </c>
      <c r="CN14" s="136">
        <f t="shared" si="7"/>
        <v>0</v>
      </c>
      <c r="CO14" s="136">
        <f t="shared" si="7"/>
        <v>0</v>
      </c>
      <c r="CP14" s="136">
        <f t="shared" si="7"/>
        <v>0</v>
      </c>
      <c r="CQ14" s="136">
        <f t="shared" si="7"/>
        <v>0</v>
      </c>
      <c r="CR14" s="136">
        <f t="shared" si="7"/>
        <v>0</v>
      </c>
      <c r="CS14" s="136">
        <f t="shared" si="8"/>
        <v>0</v>
      </c>
      <c r="CT14" s="136">
        <f t="shared" si="8"/>
        <v>0</v>
      </c>
      <c r="CU14" s="136">
        <f t="shared" si="8"/>
        <v>0</v>
      </c>
      <c r="CV14" s="136">
        <f t="shared" si="8"/>
        <v>0</v>
      </c>
      <c r="CW14" s="136">
        <f t="shared" si="8"/>
        <v>0</v>
      </c>
      <c r="CX14" s="136">
        <f t="shared" si="8"/>
        <v>0</v>
      </c>
      <c r="CY14" s="136">
        <f t="shared" si="8"/>
        <v>0</v>
      </c>
      <c r="CZ14" s="136">
        <f t="shared" si="8"/>
        <v>0</v>
      </c>
      <c r="DA14" s="136">
        <f t="shared" si="8"/>
        <v>0</v>
      </c>
      <c r="DB14" s="136">
        <f t="shared" si="8"/>
        <v>0</v>
      </c>
      <c r="DC14" s="136">
        <f t="shared" si="8"/>
        <v>0</v>
      </c>
      <c r="DD14" s="136">
        <f t="shared" si="8"/>
        <v>0</v>
      </c>
      <c r="DE14" s="136">
        <f t="shared" si="8"/>
        <v>0</v>
      </c>
      <c r="DF14" s="136">
        <f t="shared" si="8"/>
        <v>0</v>
      </c>
      <c r="DG14" s="136">
        <f t="shared" si="8"/>
        <v>0</v>
      </c>
      <c r="DH14" s="136">
        <f t="shared" si="8"/>
        <v>0</v>
      </c>
      <c r="DI14" s="136">
        <f t="shared" si="9"/>
        <v>0</v>
      </c>
      <c r="DJ14" s="136">
        <f t="shared" si="9"/>
        <v>0</v>
      </c>
      <c r="DK14" s="136">
        <f t="shared" si="9"/>
        <v>0</v>
      </c>
      <c r="DL14" s="136">
        <f t="shared" si="9"/>
        <v>0</v>
      </c>
      <c r="DM14" s="136">
        <f t="shared" si="9"/>
        <v>0</v>
      </c>
      <c r="DN14" s="136">
        <f t="shared" si="9"/>
        <v>0</v>
      </c>
      <c r="DO14" s="136">
        <f t="shared" si="9"/>
        <v>0</v>
      </c>
      <c r="DP14" s="136">
        <f t="shared" si="9"/>
        <v>0</v>
      </c>
      <c r="DQ14" s="136">
        <f t="shared" si="9"/>
        <v>0</v>
      </c>
      <c r="DR14" s="136">
        <f t="shared" si="9"/>
        <v>0</v>
      </c>
      <c r="DS14" s="136">
        <f t="shared" si="9"/>
        <v>0</v>
      </c>
      <c r="DT14" s="136">
        <f t="shared" si="9"/>
        <v>0</v>
      </c>
      <c r="DU14" s="136">
        <f t="shared" si="9"/>
        <v>0</v>
      </c>
      <c r="DV14" s="137">
        <f t="shared" si="2"/>
        <v>0</v>
      </c>
      <c r="DW14" s="73"/>
      <c r="DX14" s="73"/>
      <c r="EC14" s="138" t="str">
        <f>AN14 &amp; "0"</f>
        <v>Прочие собственные средства0</v>
      </c>
      <c r="ED14" s="139"/>
      <c r="EG14" s="138"/>
    </row>
    <row r="15" spans="3:137" ht="11.25" customHeight="1" x14ac:dyDescent="0.25">
      <c r="C15" s="80"/>
      <c r="D15" s="129"/>
      <c r="E15" s="78"/>
      <c r="F15" s="78"/>
      <c r="G15" s="78"/>
      <c r="H15" s="78"/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  <c r="AJ15" s="78"/>
      <c r="AK15" s="78"/>
      <c r="AL15" s="117"/>
      <c r="AM15" s="133" t="s">
        <v>193</v>
      </c>
      <c r="AN15" s="134" t="s">
        <v>194</v>
      </c>
      <c r="AO15" s="135"/>
      <c r="AP15" s="135"/>
      <c r="AQ15" s="135"/>
      <c r="AR15" s="135"/>
      <c r="AS15" s="135"/>
      <c r="AT15" s="135"/>
      <c r="AU15" s="135"/>
      <c r="AV15" s="135"/>
      <c r="AW15" s="136">
        <f t="shared" si="5"/>
        <v>0</v>
      </c>
      <c r="AX15" s="136">
        <f t="shared" si="5"/>
        <v>0</v>
      </c>
      <c r="AY15" s="136">
        <f t="shared" si="5"/>
        <v>0</v>
      </c>
      <c r="AZ15" s="136">
        <f t="shared" si="5"/>
        <v>0</v>
      </c>
      <c r="BA15" s="136">
        <f t="shared" si="5"/>
        <v>0</v>
      </c>
      <c r="BB15" s="136">
        <f t="shared" si="5"/>
        <v>0</v>
      </c>
      <c r="BC15" s="136">
        <f t="shared" si="5"/>
        <v>0</v>
      </c>
      <c r="BD15" s="136">
        <f t="shared" si="5"/>
        <v>0</v>
      </c>
      <c r="BE15" s="136">
        <f t="shared" si="5"/>
        <v>0</v>
      </c>
      <c r="BF15" s="136">
        <f t="shared" si="5"/>
        <v>0</v>
      </c>
      <c r="BG15" s="136">
        <f t="shared" si="5"/>
        <v>0</v>
      </c>
      <c r="BH15" s="136">
        <f t="shared" si="5"/>
        <v>0</v>
      </c>
      <c r="BI15" s="136">
        <f t="shared" si="5"/>
        <v>0</v>
      </c>
      <c r="BJ15" s="136">
        <f t="shared" si="5"/>
        <v>0</v>
      </c>
      <c r="BK15" s="136">
        <f t="shared" si="5"/>
        <v>0</v>
      </c>
      <c r="BL15" s="136">
        <f t="shared" si="5"/>
        <v>0</v>
      </c>
      <c r="BM15" s="136">
        <f t="shared" si="6"/>
        <v>0</v>
      </c>
      <c r="BN15" s="136">
        <f t="shared" si="6"/>
        <v>0</v>
      </c>
      <c r="BO15" s="136">
        <f t="shared" si="6"/>
        <v>0</v>
      </c>
      <c r="BP15" s="136">
        <f t="shared" si="6"/>
        <v>0</v>
      </c>
      <c r="BQ15" s="136">
        <f t="shared" si="6"/>
        <v>0</v>
      </c>
      <c r="BR15" s="136">
        <f t="shared" si="6"/>
        <v>0</v>
      </c>
      <c r="BS15" s="136">
        <f t="shared" si="6"/>
        <v>0</v>
      </c>
      <c r="BT15" s="136">
        <f t="shared" si="6"/>
        <v>0</v>
      </c>
      <c r="BU15" s="136">
        <f t="shared" si="6"/>
        <v>0</v>
      </c>
      <c r="BV15" s="136">
        <f t="shared" si="6"/>
        <v>0</v>
      </c>
      <c r="BW15" s="136">
        <f t="shared" si="6"/>
        <v>0</v>
      </c>
      <c r="BX15" s="136">
        <f t="shared" si="6"/>
        <v>0</v>
      </c>
      <c r="BY15" s="136">
        <f t="shared" si="6"/>
        <v>0</v>
      </c>
      <c r="BZ15" s="136">
        <f t="shared" si="6"/>
        <v>0</v>
      </c>
      <c r="CA15" s="136">
        <f t="shared" si="6"/>
        <v>0</v>
      </c>
      <c r="CB15" s="136">
        <f t="shared" si="6"/>
        <v>0</v>
      </c>
      <c r="CC15" s="136">
        <f t="shared" si="7"/>
        <v>0</v>
      </c>
      <c r="CD15" s="136">
        <f t="shared" si="7"/>
        <v>0</v>
      </c>
      <c r="CE15" s="136">
        <f t="shared" si="7"/>
        <v>0</v>
      </c>
      <c r="CF15" s="136">
        <f t="shared" si="7"/>
        <v>0</v>
      </c>
      <c r="CG15" s="136">
        <f t="shared" si="7"/>
        <v>0</v>
      </c>
      <c r="CH15" s="136">
        <f t="shared" si="7"/>
        <v>0</v>
      </c>
      <c r="CI15" s="136">
        <f t="shared" si="7"/>
        <v>0</v>
      </c>
      <c r="CJ15" s="136">
        <f t="shared" si="7"/>
        <v>0</v>
      </c>
      <c r="CK15" s="136">
        <f t="shared" si="7"/>
        <v>0</v>
      </c>
      <c r="CL15" s="136">
        <f t="shared" si="7"/>
        <v>0</v>
      </c>
      <c r="CM15" s="136">
        <f t="shared" si="7"/>
        <v>0</v>
      </c>
      <c r="CN15" s="136">
        <f t="shared" si="7"/>
        <v>0</v>
      </c>
      <c r="CO15" s="136">
        <f t="shared" si="7"/>
        <v>0</v>
      </c>
      <c r="CP15" s="136">
        <f t="shared" si="7"/>
        <v>0</v>
      </c>
      <c r="CQ15" s="136">
        <f t="shared" si="7"/>
        <v>0</v>
      </c>
      <c r="CR15" s="136">
        <f t="shared" si="7"/>
        <v>0</v>
      </c>
      <c r="CS15" s="136">
        <f t="shared" si="8"/>
        <v>0</v>
      </c>
      <c r="CT15" s="136">
        <f t="shared" si="8"/>
        <v>0</v>
      </c>
      <c r="CU15" s="136">
        <f t="shared" si="8"/>
        <v>0</v>
      </c>
      <c r="CV15" s="136">
        <f t="shared" si="8"/>
        <v>0</v>
      </c>
      <c r="CW15" s="136">
        <f t="shared" si="8"/>
        <v>0</v>
      </c>
      <c r="CX15" s="136">
        <f t="shared" si="8"/>
        <v>0</v>
      </c>
      <c r="CY15" s="136">
        <f t="shared" si="8"/>
        <v>0</v>
      </c>
      <c r="CZ15" s="136">
        <f t="shared" si="8"/>
        <v>0</v>
      </c>
      <c r="DA15" s="136">
        <f t="shared" si="8"/>
        <v>0</v>
      </c>
      <c r="DB15" s="136">
        <f t="shared" si="8"/>
        <v>0</v>
      </c>
      <c r="DC15" s="136">
        <f t="shared" si="8"/>
        <v>0</v>
      </c>
      <c r="DD15" s="136">
        <f t="shared" si="8"/>
        <v>0</v>
      </c>
      <c r="DE15" s="136">
        <f t="shared" si="8"/>
        <v>0</v>
      </c>
      <c r="DF15" s="136">
        <f t="shared" si="8"/>
        <v>0</v>
      </c>
      <c r="DG15" s="136">
        <f t="shared" si="8"/>
        <v>0</v>
      </c>
      <c r="DH15" s="136">
        <f t="shared" si="8"/>
        <v>0</v>
      </c>
      <c r="DI15" s="136">
        <f t="shared" si="9"/>
        <v>0</v>
      </c>
      <c r="DJ15" s="136">
        <f t="shared" si="9"/>
        <v>0</v>
      </c>
      <c r="DK15" s="136">
        <f t="shared" si="9"/>
        <v>0</v>
      </c>
      <c r="DL15" s="136">
        <f t="shared" si="9"/>
        <v>0</v>
      </c>
      <c r="DM15" s="136">
        <f t="shared" si="9"/>
        <v>0</v>
      </c>
      <c r="DN15" s="136">
        <f t="shared" si="9"/>
        <v>0</v>
      </c>
      <c r="DO15" s="136">
        <f t="shared" si="9"/>
        <v>0</v>
      </c>
      <c r="DP15" s="136">
        <f t="shared" si="9"/>
        <v>0</v>
      </c>
      <c r="DQ15" s="136">
        <f t="shared" si="9"/>
        <v>0</v>
      </c>
      <c r="DR15" s="136">
        <f t="shared" si="9"/>
        <v>0</v>
      </c>
      <c r="DS15" s="136">
        <f t="shared" si="9"/>
        <v>0</v>
      </c>
      <c r="DT15" s="136">
        <f t="shared" si="9"/>
        <v>0</v>
      </c>
      <c r="DU15" s="136">
        <f t="shared" si="9"/>
        <v>0</v>
      </c>
      <c r="DV15" s="137">
        <f t="shared" si="2"/>
        <v>0</v>
      </c>
      <c r="DW15" s="73"/>
      <c r="DX15" s="73"/>
      <c r="EC15" s="138" t="str">
        <f>AN15 &amp; "0"</f>
        <v>За счет платы за технологическое присоединение0</v>
      </c>
      <c r="ED15" s="139"/>
      <c r="EG15" s="138"/>
    </row>
    <row r="16" spans="3:137" x14ac:dyDescent="0.25">
      <c r="C16" s="80"/>
      <c r="D16" s="125"/>
      <c r="E16" s="78"/>
      <c r="F16" s="118"/>
      <c r="G16" s="118"/>
      <c r="H16" s="118"/>
      <c r="I16" s="118"/>
      <c r="J16" s="118"/>
      <c r="K16" s="118"/>
      <c r="L16" s="118"/>
      <c r="M16" s="118"/>
      <c r="N16" s="118"/>
      <c r="O16" s="118"/>
      <c r="P16" s="118"/>
      <c r="Q16" s="118"/>
      <c r="R16" s="118"/>
      <c r="S16" s="118"/>
      <c r="T16" s="118"/>
      <c r="U16" s="118"/>
      <c r="V16" s="118"/>
      <c r="W16" s="118"/>
      <c r="X16" s="118"/>
      <c r="Y16" s="118"/>
      <c r="Z16" s="118"/>
      <c r="AA16" s="118"/>
      <c r="AB16" s="118"/>
      <c r="AC16" s="118"/>
      <c r="AD16" s="118"/>
      <c r="AE16" s="118"/>
      <c r="AF16" s="118"/>
      <c r="AG16" s="118"/>
      <c r="AH16" s="118"/>
      <c r="AI16" s="118"/>
      <c r="AJ16" s="118"/>
      <c r="AK16" s="118"/>
      <c r="AL16" s="119"/>
      <c r="AM16" s="126" t="s">
        <v>195</v>
      </c>
      <c r="AN16" s="119" t="s">
        <v>196</v>
      </c>
      <c r="AO16" s="118"/>
      <c r="AP16" s="118"/>
      <c r="AQ16" s="118"/>
      <c r="AR16" s="118"/>
      <c r="AS16" s="118"/>
      <c r="AT16" s="118"/>
      <c r="AU16" s="118"/>
      <c r="AV16" s="118"/>
      <c r="AW16" s="127">
        <f t="shared" ref="AW16:BP16" si="10">SUM(AW17:AW19)</f>
        <v>0</v>
      </c>
      <c r="AX16" s="127">
        <f t="shared" si="10"/>
        <v>0</v>
      </c>
      <c r="AY16" s="127">
        <f t="shared" si="10"/>
        <v>0</v>
      </c>
      <c r="AZ16" s="127">
        <f t="shared" si="10"/>
        <v>0</v>
      </c>
      <c r="BA16" s="127">
        <f t="shared" si="10"/>
        <v>0</v>
      </c>
      <c r="BB16" s="127">
        <f t="shared" si="10"/>
        <v>0</v>
      </c>
      <c r="BC16" s="127">
        <f t="shared" si="10"/>
        <v>0</v>
      </c>
      <c r="BD16" s="127">
        <f t="shared" si="10"/>
        <v>0</v>
      </c>
      <c r="BE16" s="127">
        <f t="shared" si="10"/>
        <v>0</v>
      </c>
      <c r="BF16" s="127">
        <f t="shared" si="10"/>
        <v>0</v>
      </c>
      <c r="BG16" s="127">
        <f t="shared" si="10"/>
        <v>0</v>
      </c>
      <c r="BH16" s="127">
        <f t="shared" si="10"/>
        <v>0</v>
      </c>
      <c r="BI16" s="127">
        <f t="shared" si="10"/>
        <v>0</v>
      </c>
      <c r="BJ16" s="127">
        <f t="shared" si="10"/>
        <v>0</v>
      </c>
      <c r="BK16" s="127">
        <f t="shared" si="10"/>
        <v>0</v>
      </c>
      <c r="BL16" s="127">
        <f t="shared" si="10"/>
        <v>0</v>
      </c>
      <c r="BM16" s="127">
        <f t="shared" si="10"/>
        <v>0</v>
      </c>
      <c r="BN16" s="127">
        <f t="shared" si="10"/>
        <v>0</v>
      </c>
      <c r="BO16" s="127">
        <f t="shared" si="10"/>
        <v>0</v>
      </c>
      <c r="BP16" s="127">
        <f t="shared" si="10"/>
        <v>0</v>
      </c>
      <c r="BQ16" s="127">
        <f t="shared" ref="BQ16:DU16" si="11">SUM(BQ17:BQ19)</f>
        <v>0</v>
      </c>
      <c r="BR16" s="127">
        <f t="shared" si="11"/>
        <v>0</v>
      </c>
      <c r="BS16" s="127">
        <f t="shared" si="11"/>
        <v>0</v>
      </c>
      <c r="BT16" s="127">
        <f t="shared" si="11"/>
        <v>0</v>
      </c>
      <c r="BU16" s="127">
        <f t="shared" si="11"/>
        <v>0</v>
      </c>
      <c r="BV16" s="127">
        <f t="shared" si="11"/>
        <v>0</v>
      </c>
      <c r="BW16" s="127">
        <f t="shared" si="11"/>
        <v>0</v>
      </c>
      <c r="BX16" s="127">
        <f t="shared" si="11"/>
        <v>0</v>
      </c>
      <c r="BY16" s="127">
        <f t="shared" si="11"/>
        <v>0</v>
      </c>
      <c r="BZ16" s="127">
        <f t="shared" si="11"/>
        <v>0</v>
      </c>
      <c r="CA16" s="127">
        <f t="shared" si="11"/>
        <v>0</v>
      </c>
      <c r="CB16" s="127">
        <f t="shared" si="11"/>
        <v>0</v>
      </c>
      <c r="CC16" s="127">
        <f t="shared" si="11"/>
        <v>0</v>
      </c>
      <c r="CD16" s="127">
        <f t="shared" si="11"/>
        <v>0</v>
      </c>
      <c r="CE16" s="127">
        <f t="shared" si="11"/>
        <v>0</v>
      </c>
      <c r="CF16" s="127">
        <f t="shared" si="11"/>
        <v>0</v>
      </c>
      <c r="CG16" s="127">
        <f t="shared" si="11"/>
        <v>0</v>
      </c>
      <c r="CH16" s="127">
        <f t="shared" si="11"/>
        <v>0</v>
      </c>
      <c r="CI16" s="127">
        <f t="shared" si="11"/>
        <v>0</v>
      </c>
      <c r="CJ16" s="127">
        <f t="shared" si="11"/>
        <v>0</v>
      </c>
      <c r="CK16" s="127">
        <f t="shared" si="11"/>
        <v>0</v>
      </c>
      <c r="CL16" s="127">
        <f t="shared" si="11"/>
        <v>0</v>
      </c>
      <c r="CM16" s="127">
        <f t="shared" si="11"/>
        <v>0</v>
      </c>
      <c r="CN16" s="127">
        <f t="shared" si="11"/>
        <v>0</v>
      </c>
      <c r="CO16" s="127">
        <f t="shared" si="11"/>
        <v>0</v>
      </c>
      <c r="CP16" s="127">
        <f t="shared" si="11"/>
        <v>0</v>
      </c>
      <c r="CQ16" s="127">
        <f t="shared" si="11"/>
        <v>0</v>
      </c>
      <c r="CR16" s="127">
        <f t="shared" si="11"/>
        <v>0</v>
      </c>
      <c r="CS16" s="127">
        <f t="shared" si="11"/>
        <v>0</v>
      </c>
      <c r="CT16" s="127">
        <f t="shared" si="11"/>
        <v>0</v>
      </c>
      <c r="CU16" s="127">
        <f t="shared" si="11"/>
        <v>0</v>
      </c>
      <c r="CV16" s="127">
        <f t="shared" si="11"/>
        <v>0</v>
      </c>
      <c r="CW16" s="127">
        <f t="shared" si="11"/>
        <v>0</v>
      </c>
      <c r="CX16" s="127">
        <f t="shared" si="11"/>
        <v>0</v>
      </c>
      <c r="CY16" s="127">
        <f t="shared" si="11"/>
        <v>0</v>
      </c>
      <c r="CZ16" s="127">
        <f t="shared" si="11"/>
        <v>0</v>
      </c>
      <c r="DA16" s="127">
        <f t="shared" si="11"/>
        <v>0</v>
      </c>
      <c r="DB16" s="127">
        <f t="shared" si="11"/>
        <v>0</v>
      </c>
      <c r="DC16" s="127">
        <f t="shared" si="11"/>
        <v>0</v>
      </c>
      <c r="DD16" s="127">
        <f t="shared" si="11"/>
        <v>0</v>
      </c>
      <c r="DE16" s="127">
        <f t="shared" si="11"/>
        <v>0</v>
      </c>
      <c r="DF16" s="127">
        <f t="shared" si="11"/>
        <v>0</v>
      </c>
      <c r="DG16" s="127">
        <f t="shared" si="11"/>
        <v>0</v>
      </c>
      <c r="DH16" s="127">
        <f t="shared" si="11"/>
        <v>0</v>
      </c>
      <c r="DI16" s="127">
        <f t="shared" si="11"/>
        <v>0</v>
      </c>
      <c r="DJ16" s="127">
        <f t="shared" si="11"/>
        <v>0</v>
      </c>
      <c r="DK16" s="127">
        <f t="shared" si="11"/>
        <v>0</v>
      </c>
      <c r="DL16" s="127">
        <f t="shared" si="11"/>
        <v>0</v>
      </c>
      <c r="DM16" s="127">
        <f t="shared" si="11"/>
        <v>0</v>
      </c>
      <c r="DN16" s="127">
        <f t="shared" si="11"/>
        <v>0</v>
      </c>
      <c r="DO16" s="127">
        <f t="shared" si="11"/>
        <v>0</v>
      </c>
      <c r="DP16" s="127">
        <f t="shared" si="11"/>
        <v>0</v>
      </c>
      <c r="DQ16" s="127">
        <f t="shared" si="11"/>
        <v>0</v>
      </c>
      <c r="DR16" s="127">
        <f t="shared" si="11"/>
        <v>0</v>
      </c>
      <c r="DS16" s="127">
        <f t="shared" si="11"/>
        <v>0</v>
      </c>
      <c r="DT16" s="127">
        <f t="shared" si="11"/>
        <v>0</v>
      </c>
      <c r="DU16" s="127">
        <f t="shared" si="11"/>
        <v>0</v>
      </c>
      <c r="DV16" s="121">
        <f t="shared" si="2"/>
        <v>0</v>
      </c>
      <c r="DW16" s="73"/>
      <c r="DX16" s="73"/>
      <c r="EC16" s="138"/>
      <c r="ED16" s="139"/>
      <c r="EG16" s="139"/>
    </row>
    <row r="17" spans="3:152" ht="15" x14ac:dyDescent="0.25">
      <c r="C17" s="80"/>
      <c r="D17" s="129"/>
      <c r="E17" s="78"/>
      <c r="F17" s="78"/>
      <c r="G17" s="78"/>
      <c r="H17" s="78"/>
      <c r="I17" s="78"/>
      <c r="J17" s="78"/>
      <c r="K17" s="78"/>
      <c r="L17" s="78"/>
      <c r="M17" s="78"/>
      <c r="N17" s="78"/>
      <c r="O17" s="78"/>
      <c r="P17" s="78"/>
      <c r="Q17" s="78"/>
      <c r="R17" s="78"/>
      <c r="S17" s="78"/>
      <c r="T17" s="78"/>
      <c r="U17" s="78"/>
      <c r="V17" s="78"/>
      <c r="W17" s="78"/>
      <c r="X17" s="78"/>
      <c r="Y17" s="78"/>
      <c r="Z17" s="78"/>
      <c r="AA17" s="78"/>
      <c r="AB17" s="78"/>
      <c r="AC17" s="78"/>
      <c r="AD17" s="78"/>
      <c r="AE17" s="78"/>
      <c r="AF17" s="78"/>
      <c r="AG17" s="78"/>
      <c r="AH17" s="78"/>
      <c r="AI17" s="78"/>
      <c r="AJ17" s="78"/>
      <c r="AK17" s="78"/>
      <c r="AL17" s="117"/>
      <c r="AM17" s="133" t="s">
        <v>197</v>
      </c>
      <c r="AN17" s="140" t="s">
        <v>198</v>
      </c>
      <c r="AO17" s="141"/>
      <c r="AP17" s="141"/>
      <c r="AQ17" s="141"/>
      <c r="AR17" s="141"/>
      <c r="AS17" s="141"/>
      <c r="AT17" s="141"/>
      <c r="AU17" s="141"/>
      <c r="AV17" s="141"/>
      <c r="AW17" s="136">
        <f t="shared" ref="AW17:BL19" si="12">SUMIF($EC$49:$EC$125,$EC17,AW$49:AW$125)</f>
        <v>0</v>
      </c>
      <c r="AX17" s="136">
        <f t="shared" si="12"/>
        <v>0</v>
      </c>
      <c r="AY17" s="136">
        <f t="shared" si="12"/>
        <v>0</v>
      </c>
      <c r="AZ17" s="136">
        <f t="shared" si="12"/>
        <v>0</v>
      </c>
      <c r="BA17" s="136">
        <f t="shared" si="12"/>
        <v>0</v>
      </c>
      <c r="BB17" s="136">
        <f t="shared" si="12"/>
        <v>0</v>
      </c>
      <c r="BC17" s="136">
        <f t="shared" si="12"/>
        <v>0</v>
      </c>
      <c r="BD17" s="136">
        <f t="shared" si="12"/>
        <v>0</v>
      </c>
      <c r="BE17" s="136">
        <f t="shared" si="12"/>
        <v>0</v>
      </c>
      <c r="BF17" s="136">
        <f t="shared" si="12"/>
        <v>0</v>
      </c>
      <c r="BG17" s="136">
        <f t="shared" si="12"/>
        <v>0</v>
      </c>
      <c r="BH17" s="136">
        <f t="shared" si="12"/>
        <v>0</v>
      </c>
      <c r="BI17" s="136">
        <f t="shared" si="12"/>
        <v>0</v>
      </c>
      <c r="BJ17" s="136">
        <f t="shared" si="12"/>
        <v>0</v>
      </c>
      <c r="BK17" s="136">
        <f t="shared" si="12"/>
        <v>0</v>
      </c>
      <c r="BL17" s="136">
        <f t="shared" si="12"/>
        <v>0</v>
      </c>
      <c r="BM17" s="136">
        <f t="shared" ref="BM17:CB19" si="13">SUMIF($EC$49:$EC$125,$EC17,BM$49:BM$125)</f>
        <v>0</v>
      </c>
      <c r="BN17" s="136">
        <f t="shared" si="13"/>
        <v>0</v>
      </c>
      <c r="BO17" s="136">
        <f t="shared" si="13"/>
        <v>0</v>
      </c>
      <c r="BP17" s="136">
        <f t="shared" si="13"/>
        <v>0</v>
      </c>
      <c r="BQ17" s="136">
        <f t="shared" si="13"/>
        <v>0</v>
      </c>
      <c r="BR17" s="136">
        <f t="shared" si="13"/>
        <v>0</v>
      </c>
      <c r="BS17" s="136">
        <f t="shared" si="13"/>
        <v>0</v>
      </c>
      <c r="BT17" s="136">
        <f t="shared" si="13"/>
        <v>0</v>
      </c>
      <c r="BU17" s="136">
        <f t="shared" si="13"/>
        <v>0</v>
      </c>
      <c r="BV17" s="136">
        <f t="shared" si="13"/>
        <v>0</v>
      </c>
      <c r="BW17" s="136">
        <f t="shared" si="13"/>
        <v>0</v>
      </c>
      <c r="BX17" s="136">
        <f t="shared" si="13"/>
        <v>0</v>
      </c>
      <c r="BY17" s="136">
        <f t="shared" si="13"/>
        <v>0</v>
      </c>
      <c r="BZ17" s="136">
        <f t="shared" si="13"/>
        <v>0</v>
      </c>
      <c r="CA17" s="136">
        <f t="shared" si="13"/>
        <v>0</v>
      </c>
      <c r="CB17" s="136">
        <f t="shared" si="13"/>
        <v>0</v>
      </c>
      <c r="CC17" s="136">
        <f t="shared" ref="CC17:CR19" si="14">SUMIF($EC$49:$EC$125,$EC17,CC$49:CC$125)</f>
        <v>0</v>
      </c>
      <c r="CD17" s="136">
        <f t="shared" si="14"/>
        <v>0</v>
      </c>
      <c r="CE17" s="136">
        <f t="shared" si="14"/>
        <v>0</v>
      </c>
      <c r="CF17" s="136">
        <f t="shared" si="14"/>
        <v>0</v>
      </c>
      <c r="CG17" s="136">
        <f t="shared" si="14"/>
        <v>0</v>
      </c>
      <c r="CH17" s="136">
        <f t="shared" si="14"/>
        <v>0</v>
      </c>
      <c r="CI17" s="136">
        <f t="shared" si="14"/>
        <v>0</v>
      </c>
      <c r="CJ17" s="136">
        <f t="shared" si="14"/>
        <v>0</v>
      </c>
      <c r="CK17" s="136">
        <f t="shared" si="14"/>
        <v>0</v>
      </c>
      <c r="CL17" s="136">
        <f t="shared" si="14"/>
        <v>0</v>
      </c>
      <c r="CM17" s="136">
        <f t="shared" si="14"/>
        <v>0</v>
      </c>
      <c r="CN17" s="136">
        <f t="shared" si="14"/>
        <v>0</v>
      </c>
      <c r="CO17" s="136">
        <f t="shared" si="14"/>
        <v>0</v>
      </c>
      <c r="CP17" s="136">
        <f t="shared" si="14"/>
        <v>0</v>
      </c>
      <c r="CQ17" s="136">
        <f t="shared" si="14"/>
        <v>0</v>
      </c>
      <c r="CR17" s="136">
        <f t="shared" si="14"/>
        <v>0</v>
      </c>
      <c r="CS17" s="136">
        <f t="shared" ref="CS17:DH19" si="15">SUMIF($EC$49:$EC$125,$EC17,CS$49:CS$125)</f>
        <v>0</v>
      </c>
      <c r="CT17" s="136">
        <f t="shared" si="15"/>
        <v>0</v>
      </c>
      <c r="CU17" s="136">
        <f t="shared" si="15"/>
        <v>0</v>
      </c>
      <c r="CV17" s="136">
        <f t="shared" si="15"/>
        <v>0</v>
      </c>
      <c r="CW17" s="136">
        <f t="shared" si="15"/>
        <v>0</v>
      </c>
      <c r="CX17" s="136">
        <f t="shared" si="15"/>
        <v>0</v>
      </c>
      <c r="CY17" s="136">
        <f t="shared" si="15"/>
        <v>0</v>
      </c>
      <c r="CZ17" s="136">
        <f t="shared" si="15"/>
        <v>0</v>
      </c>
      <c r="DA17" s="136">
        <f t="shared" si="15"/>
        <v>0</v>
      </c>
      <c r="DB17" s="136">
        <f t="shared" si="15"/>
        <v>0</v>
      </c>
      <c r="DC17" s="136">
        <f t="shared" si="15"/>
        <v>0</v>
      </c>
      <c r="DD17" s="136">
        <f t="shared" si="15"/>
        <v>0</v>
      </c>
      <c r="DE17" s="136">
        <f t="shared" si="15"/>
        <v>0</v>
      </c>
      <c r="DF17" s="136">
        <f t="shared" si="15"/>
        <v>0</v>
      </c>
      <c r="DG17" s="136">
        <f t="shared" si="15"/>
        <v>0</v>
      </c>
      <c r="DH17" s="136">
        <f t="shared" si="15"/>
        <v>0</v>
      </c>
      <c r="DI17" s="136">
        <f t="shared" ref="DI17:DU19" si="16">SUMIF($EC$49:$EC$125,$EC17,DI$49:DI$125)</f>
        <v>0</v>
      </c>
      <c r="DJ17" s="136">
        <f t="shared" si="16"/>
        <v>0</v>
      </c>
      <c r="DK17" s="136">
        <f t="shared" si="16"/>
        <v>0</v>
      </c>
      <c r="DL17" s="136">
        <f t="shared" si="16"/>
        <v>0</v>
      </c>
      <c r="DM17" s="136">
        <f t="shared" si="16"/>
        <v>0</v>
      </c>
      <c r="DN17" s="136">
        <f t="shared" si="16"/>
        <v>0</v>
      </c>
      <c r="DO17" s="136">
        <f t="shared" si="16"/>
        <v>0</v>
      </c>
      <c r="DP17" s="136">
        <f t="shared" si="16"/>
        <v>0</v>
      </c>
      <c r="DQ17" s="136">
        <f t="shared" si="16"/>
        <v>0</v>
      </c>
      <c r="DR17" s="136">
        <f t="shared" si="16"/>
        <v>0</v>
      </c>
      <c r="DS17" s="136">
        <f t="shared" si="16"/>
        <v>0</v>
      </c>
      <c r="DT17" s="136">
        <f t="shared" si="16"/>
        <v>0</v>
      </c>
      <c r="DU17" s="136">
        <f t="shared" si="16"/>
        <v>0</v>
      </c>
      <c r="DV17" s="137">
        <f t="shared" si="2"/>
        <v>0</v>
      </c>
      <c r="DW17" s="73"/>
      <c r="DX17" s="73"/>
      <c r="EC17" s="138" t="str">
        <f>AN17 &amp; "0"</f>
        <v>Кредиты0</v>
      </c>
      <c r="ED17" s="139"/>
      <c r="EG17" s="138"/>
    </row>
    <row r="18" spans="3:152" ht="15" x14ac:dyDescent="0.25">
      <c r="C18" s="80"/>
      <c r="D18" s="129"/>
      <c r="E18" s="78"/>
      <c r="F18" s="78"/>
      <c r="G18" s="78"/>
      <c r="H18" s="78"/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8"/>
      <c r="AJ18" s="78"/>
      <c r="AK18" s="78"/>
      <c r="AL18" s="117"/>
      <c r="AM18" s="133" t="s">
        <v>199</v>
      </c>
      <c r="AN18" s="140" t="s">
        <v>200</v>
      </c>
      <c r="AO18" s="141"/>
      <c r="AP18" s="141"/>
      <c r="AQ18" s="141"/>
      <c r="AR18" s="141"/>
      <c r="AS18" s="141"/>
      <c r="AT18" s="141"/>
      <c r="AU18" s="141"/>
      <c r="AV18" s="141"/>
      <c r="AW18" s="136">
        <f t="shared" si="12"/>
        <v>0</v>
      </c>
      <c r="AX18" s="136">
        <f t="shared" si="12"/>
        <v>0</v>
      </c>
      <c r="AY18" s="136">
        <f t="shared" si="12"/>
        <v>0</v>
      </c>
      <c r="AZ18" s="136">
        <f t="shared" si="12"/>
        <v>0</v>
      </c>
      <c r="BA18" s="136">
        <f t="shared" si="12"/>
        <v>0</v>
      </c>
      <c r="BB18" s="136">
        <f t="shared" si="12"/>
        <v>0</v>
      </c>
      <c r="BC18" s="136">
        <f t="shared" si="12"/>
        <v>0</v>
      </c>
      <c r="BD18" s="136">
        <f t="shared" si="12"/>
        <v>0</v>
      </c>
      <c r="BE18" s="136">
        <f t="shared" si="12"/>
        <v>0</v>
      </c>
      <c r="BF18" s="136">
        <f t="shared" si="12"/>
        <v>0</v>
      </c>
      <c r="BG18" s="136">
        <f t="shared" si="12"/>
        <v>0</v>
      </c>
      <c r="BH18" s="136">
        <f t="shared" si="12"/>
        <v>0</v>
      </c>
      <c r="BI18" s="136">
        <f t="shared" si="12"/>
        <v>0</v>
      </c>
      <c r="BJ18" s="136">
        <f t="shared" si="12"/>
        <v>0</v>
      </c>
      <c r="BK18" s="136">
        <f t="shared" si="12"/>
        <v>0</v>
      </c>
      <c r="BL18" s="136">
        <f t="shared" si="12"/>
        <v>0</v>
      </c>
      <c r="BM18" s="136">
        <f t="shared" si="13"/>
        <v>0</v>
      </c>
      <c r="BN18" s="136">
        <f t="shared" si="13"/>
        <v>0</v>
      </c>
      <c r="BO18" s="136">
        <f t="shared" si="13"/>
        <v>0</v>
      </c>
      <c r="BP18" s="136">
        <f t="shared" si="13"/>
        <v>0</v>
      </c>
      <c r="BQ18" s="136">
        <f t="shared" si="13"/>
        <v>0</v>
      </c>
      <c r="BR18" s="136">
        <f t="shared" si="13"/>
        <v>0</v>
      </c>
      <c r="BS18" s="136">
        <f t="shared" si="13"/>
        <v>0</v>
      </c>
      <c r="BT18" s="136">
        <f t="shared" si="13"/>
        <v>0</v>
      </c>
      <c r="BU18" s="136">
        <f t="shared" si="13"/>
        <v>0</v>
      </c>
      <c r="BV18" s="136">
        <f t="shared" si="13"/>
        <v>0</v>
      </c>
      <c r="BW18" s="136">
        <f t="shared" si="13"/>
        <v>0</v>
      </c>
      <c r="BX18" s="136">
        <f t="shared" si="13"/>
        <v>0</v>
      </c>
      <c r="BY18" s="136">
        <f t="shared" si="13"/>
        <v>0</v>
      </c>
      <c r="BZ18" s="136">
        <f t="shared" si="13"/>
        <v>0</v>
      </c>
      <c r="CA18" s="136">
        <f t="shared" si="13"/>
        <v>0</v>
      </c>
      <c r="CB18" s="136">
        <f t="shared" si="13"/>
        <v>0</v>
      </c>
      <c r="CC18" s="136">
        <f t="shared" si="14"/>
        <v>0</v>
      </c>
      <c r="CD18" s="136">
        <f t="shared" si="14"/>
        <v>0</v>
      </c>
      <c r="CE18" s="136">
        <f t="shared" si="14"/>
        <v>0</v>
      </c>
      <c r="CF18" s="136">
        <f t="shared" si="14"/>
        <v>0</v>
      </c>
      <c r="CG18" s="136">
        <f t="shared" si="14"/>
        <v>0</v>
      </c>
      <c r="CH18" s="136">
        <f t="shared" si="14"/>
        <v>0</v>
      </c>
      <c r="CI18" s="136">
        <f t="shared" si="14"/>
        <v>0</v>
      </c>
      <c r="CJ18" s="136">
        <f t="shared" si="14"/>
        <v>0</v>
      </c>
      <c r="CK18" s="136">
        <f t="shared" si="14"/>
        <v>0</v>
      </c>
      <c r="CL18" s="136">
        <f t="shared" si="14"/>
        <v>0</v>
      </c>
      <c r="CM18" s="136">
        <f t="shared" si="14"/>
        <v>0</v>
      </c>
      <c r="CN18" s="136">
        <f t="shared" si="14"/>
        <v>0</v>
      </c>
      <c r="CO18" s="136">
        <f t="shared" si="14"/>
        <v>0</v>
      </c>
      <c r="CP18" s="136">
        <f t="shared" si="14"/>
        <v>0</v>
      </c>
      <c r="CQ18" s="136">
        <f t="shared" si="14"/>
        <v>0</v>
      </c>
      <c r="CR18" s="136">
        <f t="shared" si="14"/>
        <v>0</v>
      </c>
      <c r="CS18" s="136">
        <f t="shared" si="15"/>
        <v>0</v>
      </c>
      <c r="CT18" s="136">
        <f t="shared" si="15"/>
        <v>0</v>
      </c>
      <c r="CU18" s="136">
        <f t="shared" si="15"/>
        <v>0</v>
      </c>
      <c r="CV18" s="136">
        <f t="shared" si="15"/>
        <v>0</v>
      </c>
      <c r="CW18" s="136">
        <f t="shared" si="15"/>
        <v>0</v>
      </c>
      <c r="CX18" s="136">
        <f t="shared" si="15"/>
        <v>0</v>
      </c>
      <c r="CY18" s="136">
        <f t="shared" si="15"/>
        <v>0</v>
      </c>
      <c r="CZ18" s="136">
        <f t="shared" si="15"/>
        <v>0</v>
      </c>
      <c r="DA18" s="136">
        <f t="shared" si="15"/>
        <v>0</v>
      </c>
      <c r="DB18" s="136">
        <f t="shared" si="15"/>
        <v>0</v>
      </c>
      <c r="DC18" s="136">
        <f t="shared" si="15"/>
        <v>0</v>
      </c>
      <c r="DD18" s="136">
        <f t="shared" si="15"/>
        <v>0</v>
      </c>
      <c r="DE18" s="136">
        <f t="shared" si="15"/>
        <v>0</v>
      </c>
      <c r="DF18" s="136">
        <f t="shared" si="15"/>
        <v>0</v>
      </c>
      <c r="DG18" s="136">
        <f t="shared" si="15"/>
        <v>0</v>
      </c>
      <c r="DH18" s="136">
        <f t="shared" si="15"/>
        <v>0</v>
      </c>
      <c r="DI18" s="136">
        <f t="shared" si="16"/>
        <v>0</v>
      </c>
      <c r="DJ18" s="136">
        <f t="shared" si="16"/>
        <v>0</v>
      </c>
      <c r="DK18" s="136">
        <f t="shared" si="16"/>
        <v>0</v>
      </c>
      <c r="DL18" s="136">
        <f t="shared" si="16"/>
        <v>0</v>
      </c>
      <c r="DM18" s="136">
        <f t="shared" si="16"/>
        <v>0</v>
      </c>
      <c r="DN18" s="136">
        <f t="shared" si="16"/>
        <v>0</v>
      </c>
      <c r="DO18" s="136">
        <f t="shared" si="16"/>
        <v>0</v>
      </c>
      <c r="DP18" s="136">
        <f t="shared" si="16"/>
        <v>0</v>
      </c>
      <c r="DQ18" s="136">
        <f t="shared" si="16"/>
        <v>0</v>
      </c>
      <c r="DR18" s="136">
        <f t="shared" si="16"/>
        <v>0</v>
      </c>
      <c r="DS18" s="136">
        <f t="shared" si="16"/>
        <v>0</v>
      </c>
      <c r="DT18" s="136">
        <f t="shared" si="16"/>
        <v>0</v>
      </c>
      <c r="DU18" s="136">
        <f t="shared" si="16"/>
        <v>0</v>
      </c>
      <c r="DV18" s="137">
        <f t="shared" si="2"/>
        <v>0</v>
      </c>
      <c r="DW18" s="73"/>
      <c r="DX18" s="73"/>
      <c r="EC18" s="138" t="str">
        <f>AN18 &amp; "0"</f>
        <v>Займы0</v>
      </c>
      <c r="ED18" s="139"/>
      <c r="EG18" s="138"/>
    </row>
    <row r="19" spans="3:152" ht="11.25" customHeight="1" x14ac:dyDescent="0.25">
      <c r="C19" s="80"/>
      <c r="D19" s="129"/>
      <c r="E19" s="78"/>
      <c r="F19" s="78"/>
      <c r="G19" s="78"/>
      <c r="H19" s="78"/>
      <c r="I19" s="78"/>
      <c r="J19" s="78"/>
      <c r="K19" s="78"/>
      <c r="L19" s="78"/>
      <c r="M19" s="78"/>
      <c r="N19" s="78"/>
      <c r="O19" s="78"/>
      <c r="P19" s="78"/>
      <c r="Q19" s="78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78"/>
      <c r="AC19" s="78"/>
      <c r="AD19" s="78"/>
      <c r="AE19" s="78"/>
      <c r="AF19" s="78"/>
      <c r="AG19" s="78"/>
      <c r="AH19" s="78"/>
      <c r="AI19" s="78"/>
      <c r="AJ19" s="78"/>
      <c r="AK19" s="78"/>
      <c r="AL19" s="117"/>
      <c r="AM19" s="133" t="s">
        <v>201</v>
      </c>
      <c r="AN19" s="140" t="s">
        <v>202</v>
      </c>
      <c r="AO19" s="141"/>
      <c r="AP19" s="141"/>
      <c r="AQ19" s="141"/>
      <c r="AR19" s="141"/>
      <c r="AS19" s="141"/>
      <c r="AT19" s="141"/>
      <c r="AU19" s="141"/>
      <c r="AV19" s="141"/>
      <c r="AW19" s="136">
        <f t="shared" si="12"/>
        <v>0</v>
      </c>
      <c r="AX19" s="136">
        <f t="shared" si="12"/>
        <v>0</v>
      </c>
      <c r="AY19" s="136">
        <f t="shared" si="12"/>
        <v>0</v>
      </c>
      <c r="AZ19" s="136">
        <f t="shared" si="12"/>
        <v>0</v>
      </c>
      <c r="BA19" s="136">
        <f t="shared" si="12"/>
        <v>0</v>
      </c>
      <c r="BB19" s="136">
        <f t="shared" si="12"/>
        <v>0</v>
      </c>
      <c r="BC19" s="136">
        <f t="shared" si="12"/>
        <v>0</v>
      </c>
      <c r="BD19" s="136">
        <f t="shared" si="12"/>
        <v>0</v>
      </c>
      <c r="BE19" s="136">
        <f t="shared" si="12"/>
        <v>0</v>
      </c>
      <c r="BF19" s="136">
        <f t="shared" si="12"/>
        <v>0</v>
      </c>
      <c r="BG19" s="136">
        <f t="shared" si="12"/>
        <v>0</v>
      </c>
      <c r="BH19" s="136">
        <f t="shared" si="12"/>
        <v>0</v>
      </c>
      <c r="BI19" s="136">
        <f t="shared" si="12"/>
        <v>0</v>
      </c>
      <c r="BJ19" s="136">
        <f t="shared" si="12"/>
        <v>0</v>
      </c>
      <c r="BK19" s="136">
        <f t="shared" si="12"/>
        <v>0</v>
      </c>
      <c r="BL19" s="136">
        <f t="shared" si="12"/>
        <v>0</v>
      </c>
      <c r="BM19" s="136">
        <f t="shared" si="13"/>
        <v>0</v>
      </c>
      <c r="BN19" s="136">
        <f t="shared" si="13"/>
        <v>0</v>
      </c>
      <c r="BO19" s="136">
        <f t="shared" si="13"/>
        <v>0</v>
      </c>
      <c r="BP19" s="136">
        <f t="shared" si="13"/>
        <v>0</v>
      </c>
      <c r="BQ19" s="136">
        <f t="shared" si="13"/>
        <v>0</v>
      </c>
      <c r="BR19" s="136">
        <f t="shared" si="13"/>
        <v>0</v>
      </c>
      <c r="BS19" s="136">
        <f t="shared" si="13"/>
        <v>0</v>
      </c>
      <c r="BT19" s="136">
        <f t="shared" si="13"/>
        <v>0</v>
      </c>
      <c r="BU19" s="136">
        <f t="shared" si="13"/>
        <v>0</v>
      </c>
      <c r="BV19" s="136">
        <f t="shared" si="13"/>
        <v>0</v>
      </c>
      <c r="BW19" s="136">
        <f t="shared" si="13"/>
        <v>0</v>
      </c>
      <c r="BX19" s="136">
        <f t="shared" si="13"/>
        <v>0</v>
      </c>
      <c r="BY19" s="136">
        <f t="shared" si="13"/>
        <v>0</v>
      </c>
      <c r="BZ19" s="136">
        <f t="shared" si="13"/>
        <v>0</v>
      </c>
      <c r="CA19" s="136">
        <f t="shared" si="13"/>
        <v>0</v>
      </c>
      <c r="CB19" s="136">
        <f t="shared" si="13"/>
        <v>0</v>
      </c>
      <c r="CC19" s="136">
        <f t="shared" si="14"/>
        <v>0</v>
      </c>
      <c r="CD19" s="136">
        <f t="shared" si="14"/>
        <v>0</v>
      </c>
      <c r="CE19" s="136">
        <f t="shared" si="14"/>
        <v>0</v>
      </c>
      <c r="CF19" s="136">
        <f t="shared" si="14"/>
        <v>0</v>
      </c>
      <c r="CG19" s="136">
        <f t="shared" si="14"/>
        <v>0</v>
      </c>
      <c r="CH19" s="136">
        <f t="shared" si="14"/>
        <v>0</v>
      </c>
      <c r="CI19" s="136">
        <f t="shared" si="14"/>
        <v>0</v>
      </c>
      <c r="CJ19" s="136">
        <f t="shared" si="14"/>
        <v>0</v>
      </c>
      <c r="CK19" s="136">
        <f t="shared" si="14"/>
        <v>0</v>
      </c>
      <c r="CL19" s="136">
        <f t="shared" si="14"/>
        <v>0</v>
      </c>
      <c r="CM19" s="136">
        <f t="shared" si="14"/>
        <v>0</v>
      </c>
      <c r="CN19" s="136">
        <f t="shared" si="14"/>
        <v>0</v>
      </c>
      <c r="CO19" s="136">
        <f t="shared" si="14"/>
        <v>0</v>
      </c>
      <c r="CP19" s="136">
        <f t="shared" si="14"/>
        <v>0</v>
      </c>
      <c r="CQ19" s="136">
        <f t="shared" si="14"/>
        <v>0</v>
      </c>
      <c r="CR19" s="136">
        <f t="shared" si="14"/>
        <v>0</v>
      </c>
      <c r="CS19" s="136">
        <f t="shared" si="15"/>
        <v>0</v>
      </c>
      <c r="CT19" s="136">
        <f t="shared" si="15"/>
        <v>0</v>
      </c>
      <c r="CU19" s="136">
        <f t="shared" si="15"/>
        <v>0</v>
      </c>
      <c r="CV19" s="136">
        <f t="shared" si="15"/>
        <v>0</v>
      </c>
      <c r="CW19" s="136">
        <f t="shared" si="15"/>
        <v>0</v>
      </c>
      <c r="CX19" s="136">
        <f t="shared" si="15"/>
        <v>0</v>
      </c>
      <c r="CY19" s="136">
        <f t="shared" si="15"/>
        <v>0</v>
      </c>
      <c r="CZ19" s="136">
        <f t="shared" si="15"/>
        <v>0</v>
      </c>
      <c r="DA19" s="136">
        <f t="shared" si="15"/>
        <v>0</v>
      </c>
      <c r="DB19" s="136">
        <f t="shared" si="15"/>
        <v>0</v>
      </c>
      <c r="DC19" s="136">
        <f t="shared" si="15"/>
        <v>0</v>
      </c>
      <c r="DD19" s="136">
        <f t="shared" si="15"/>
        <v>0</v>
      </c>
      <c r="DE19" s="136">
        <f t="shared" si="15"/>
        <v>0</v>
      </c>
      <c r="DF19" s="136">
        <f t="shared" si="15"/>
        <v>0</v>
      </c>
      <c r="DG19" s="136">
        <f t="shared" si="15"/>
        <v>0</v>
      </c>
      <c r="DH19" s="136">
        <f t="shared" si="15"/>
        <v>0</v>
      </c>
      <c r="DI19" s="136">
        <f t="shared" si="16"/>
        <v>0</v>
      </c>
      <c r="DJ19" s="136">
        <f t="shared" si="16"/>
        <v>0</v>
      </c>
      <c r="DK19" s="136">
        <f t="shared" si="16"/>
        <v>0</v>
      </c>
      <c r="DL19" s="136">
        <f t="shared" si="16"/>
        <v>0</v>
      </c>
      <c r="DM19" s="136">
        <f t="shared" si="16"/>
        <v>0</v>
      </c>
      <c r="DN19" s="136">
        <f t="shared" si="16"/>
        <v>0</v>
      </c>
      <c r="DO19" s="136">
        <f t="shared" si="16"/>
        <v>0</v>
      </c>
      <c r="DP19" s="136">
        <f t="shared" si="16"/>
        <v>0</v>
      </c>
      <c r="DQ19" s="136">
        <f t="shared" si="16"/>
        <v>0</v>
      </c>
      <c r="DR19" s="136">
        <f t="shared" si="16"/>
        <v>0</v>
      </c>
      <c r="DS19" s="136">
        <f t="shared" si="16"/>
        <v>0</v>
      </c>
      <c r="DT19" s="136">
        <f t="shared" si="16"/>
        <v>0</v>
      </c>
      <c r="DU19" s="136">
        <f t="shared" si="16"/>
        <v>0</v>
      </c>
      <c r="DV19" s="137">
        <f t="shared" si="2"/>
        <v>0</v>
      </c>
      <c r="DW19" s="73"/>
      <c r="EC19" s="138" t="str">
        <f>AN19 &amp; "0"</f>
        <v>Прочие привлеченные средства0</v>
      </c>
      <c r="ED19" s="139"/>
      <c r="EG19" s="138"/>
    </row>
    <row r="20" spans="3:152" x14ac:dyDescent="0.25">
      <c r="C20" s="80"/>
      <c r="D20" s="125"/>
      <c r="E20" s="78"/>
      <c r="F20" s="118"/>
      <c r="G20" s="118"/>
      <c r="H20" s="118"/>
      <c r="I20" s="118"/>
      <c r="J20" s="118"/>
      <c r="K20" s="118"/>
      <c r="L20" s="118"/>
      <c r="M20" s="118"/>
      <c r="N20" s="118"/>
      <c r="O20" s="118"/>
      <c r="P20" s="118"/>
      <c r="Q20" s="118"/>
      <c r="R20" s="118"/>
      <c r="S20" s="118"/>
      <c r="T20" s="118"/>
      <c r="U20" s="118"/>
      <c r="V20" s="118"/>
      <c r="W20" s="118"/>
      <c r="X20" s="118"/>
      <c r="Y20" s="118"/>
      <c r="Z20" s="118"/>
      <c r="AA20" s="118"/>
      <c r="AB20" s="118"/>
      <c r="AC20" s="118"/>
      <c r="AD20" s="118"/>
      <c r="AE20" s="118"/>
      <c r="AF20" s="118"/>
      <c r="AG20" s="118"/>
      <c r="AH20" s="118"/>
      <c r="AI20" s="118"/>
      <c r="AJ20" s="118"/>
      <c r="AK20" s="118"/>
      <c r="AL20" s="119"/>
      <c r="AM20" s="126" t="s">
        <v>203</v>
      </c>
      <c r="AN20" s="119" t="s">
        <v>204</v>
      </c>
      <c r="AO20" s="118"/>
      <c r="AP20" s="118"/>
      <c r="AQ20" s="118"/>
      <c r="AR20" s="118"/>
      <c r="AS20" s="118"/>
      <c r="AT20" s="118"/>
      <c r="AU20" s="118"/>
      <c r="AV20" s="118"/>
      <c r="AW20" s="127">
        <f t="shared" ref="AW20:BP20" si="17">SUM(AW21:AW23)</f>
        <v>0</v>
      </c>
      <c r="AX20" s="127">
        <f t="shared" si="17"/>
        <v>0</v>
      </c>
      <c r="AY20" s="127">
        <f t="shared" si="17"/>
        <v>0</v>
      </c>
      <c r="AZ20" s="127">
        <f t="shared" si="17"/>
        <v>0</v>
      </c>
      <c r="BA20" s="127">
        <f t="shared" si="17"/>
        <v>0</v>
      </c>
      <c r="BB20" s="127">
        <f t="shared" si="17"/>
        <v>0</v>
      </c>
      <c r="BC20" s="127">
        <f t="shared" si="17"/>
        <v>0</v>
      </c>
      <c r="BD20" s="127">
        <f t="shared" si="17"/>
        <v>0</v>
      </c>
      <c r="BE20" s="127">
        <f t="shared" si="17"/>
        <v>0</v>
      </c>
      <c r="BF20" s="127">
        <f t="shared" si="17"/>
        <v>0</v>
      </c>
      <c r="BG20" s="127">
        <f t="shared" si="17"/>
        <v>0</v>
      </c>
      <c r="BH20" s="127">
        <f t="shared" si="17"/>
        <v>0</v>
      </c>
      <c r="BI20" s="127">
        <f t="shared" si="17"/>
        <v>0</v>
      </c>
      <c r="BJ20" s="127">
        <f t="shared" si="17"/>
        <v>0</v>
      </c>
      <c r="BK20" s="127">
        <f t="shared" si="17"/>
        <v>0</v>
      </c>
      <c r="BL20" s="127">
        <f t="shared" si="17"/>
        <v>0</v>
      </c>
      <c r="BM20" s="127">
        <f t="shared" si="17"/>
        <v>0</v>
      </c>
      <c r="BN20" s="127">
        <f t="shared" si="17"/>
        <v>0</v>
      </c>
      <c r="BO20" s="127">
        <f t="shared" si="17"/>
        <v>0</v>
      </c>
      <c r="BP20" s="127">
        <f t="shared" si="17"/>
        <v>0</v>
      </c>
      <c r="BQ20" s="127">
        <f t="shared" ref="BQ20:DU20" si="18">SUM(BQ21:BQ23)</f>
        <v>0</v>
      </c>
      <c r="BR20" s="127">
        <f t="shared" si="18"/>
        <v>0</v>
      </c>
      <c r="BS20" s="127">
        <f t="shared" si="18"/>
        <v>0</v>
      </c>
      <c r="BT20" s="127">
        <f t="shared" si="18"/>
        <v>0</v>
      </c>
      <c r="BU20" s="127">
        <f t="shared" si="18"/>
        <v>0</v>
      </c>
      <c r="BV20" s="127">
        <f t="shared" si="18"/>
        <v>0</v>
      </c>
      <c r="BW20" s="127">
        <f t="shared" si="18"/>
        <v>0</v>
      </c>
      <c r="BX20" s="127">
        <f t="shared" si="18"/>
        <v>0</v>
      </c>
      <c r="BY20" s="127">
        <f t="shared" si="18"/>
        <v>0</v>
      </c>
      <c r="BZ20" s="127">
        <f t="shared" si="18"/>
        <v>0</v>
      </c>
      <c r="CA20" s="127">
        <f t="shared" si="18"/>
        <v>0</v>
      </c>
      <c r="CB20" s="127">
        <f t="shared" si="18"/>
        <v>0</v>
      </c>
      <c r="CC20" s="127">
        <f t="shared" si="18"/>
        <v>0</v>
      </c>
      <c r="CD20" s="127">
        <f t="shared" si="18"/>
        <v>0</v>
      </c>
      <c r="CE20" s="127">
        <f t="shared" si="18"/>
        <v>0</v>
      </c>
      <c r="CF20" s="127">
        <f t="shared" si="18"/>
        <v>0</v>
      </c>
      <c r="CG20" s="127">
        <f t="shared" si="18"/>
        <v>0</v>
      </c>
      <c r="CH20" s="127">
        <f t="shared" si="18"/>
        <v>0</v>
      </c>
      <c r="CI20" s="127">
        <f t="shared" si="18"/>
        <v>0</v>
      </c>
      <c r="CJ20" s="127">
        <f t="shared" si="18"/>
        <v>0</v>
      </c>
      <c r="CK20" s="127">
        <f t="shared" si="18"/>
        <v>0</v>
      </c>
      <c r="CL20" s="127">
        <f t="shared" si="18"/>
        <v>0</v>
      </c>
      <c r="CM20" s="127">
        <f t="shared" si="18"/>
        <v>0</v>
      </c>
      <c r="CN20" s="127">
        <f t="shared" si="18"/>
        <v>0</v>
      </c>
      <c r="CO20" s="127">
        <f t="shared" si="18"/>
        <v>0</v>
      </c>
      <c r="CP20" s="127">
        <f t="shared" si="18"/>
        <v>0</v>
      </c>
      <c r="CQ20" s="127">
        <f t="shared" si="18"/>
        <v>0</v>
      </c>
      <c r="CR20" s="127">
        <f t="shared" si="18"/>
        <v>0</v>
      </c>
      <c r="CS20" s="127">
        <f t="shared" si="18"/>
        <v>0</v>
      </c>
      <c r="CT20" s="127">
        <f t="shared" si="18"/>
        <v>0</v>
      </c>
      <c r="CU20" s="127">
        <f t="shared" si="18"/>
        <v>0</v>
      </c>
      <c r="CV20" s="127">
        <f t="shared" si="18"/>
        <v>0</v>
      </c>
      <c r="CW20" s="127">
        <f t="shared" si="18"/>
        <v>0</v>
      </c>
      <c r="CX20" s="127">
        <f t="shared" si="18"/>
        <v>0</v>
      </c>
      <c r="CY20" s="127">
        <f t="shared" si="18"/>
        <v>0</v>
      </c>
      <c r="CZ20" s="127">
        <f t="shared" si="18"/>
        <v>0</v>
      </c>
      <c r="DA20" s="127">
        <f t="shared" si="18"/>
        <v>0</v>
      </c>
      <c r="DB20" s="127">
        <f t="shared" si="18"/>
        <v>0</v>
      </c>
      <c r="DC20" s="127">
        <f t="shared" si="18"/>
        <v>0</v>
      </c>
      <c r="DD20" s="127">
        <f t="shared" si="18"/>
        <v>0</v>
      </c>
      <c r="DE20" s="127">
        <f t="shared" si="18"/>
        <v>0</v>
      </c>
      <c r="DF20" s="127">
        <f t="shared" si="18"/>
        <v>0</v>
      </c>
      <c r="DG20" s="127">
        <f t="shared" si="18"/>
        <v>0</v>
      </c>
      <c r="DH20" s="127">
        <f t="shared" si="18"/>
        <v>0</v>
      </c>
      <c r="DI20" s="127">
        <f t="shared" si="18"/>
        <v>0</v>
      </c>
      <c r="DJ20" s="127">
        <f t="shared" si="18"/>
        <v>0</v>
      </c>
      <c r="DK20" s="127">
        <f t="shared" si="18"/>
        <v>0</v>
      </c>
      <c r="DL20" s="127">
        <f t="shared" si="18"/>
        <v>0</v>
      </c>
      <c r="DM20" s="127">
        <f t="shared" si="18"/>
        <v>0</v>
      </c>
      <c r="DN20" s="127">
        <f t="shared" si="18"/>
        <v>0</v>
      </c>
      <c r="DO20" s="127">
        <f t="shared" si="18"/>
        <v>0</v>
      </c>
      <c r="DP20" s="127">
        <f t="shared" si="18"/>
        <v>0</v>
      </c>
      <c r="DQ20" s="127">
        <f t="shared" si="18"/>
        <v>0</v>
      </c>
      <c r="DR20" s="127">
        <f t="shared" si="18"/>
        <v>0</v>
      </c>
      <c r="DS20" s="127">
        <f t="shared" si="18"/>
        <v>0</v>
      </c>
      <c r="DT20" s="127">
        <f t="shared" si="18"/>
        <v>0</v>
      </c>
      <c r="DU20" s="127">
        <f t="shared" si="18"/>
        <v>0</v>
      </c>
      <c r="DV20" s="121">
        <f t="shared" si="2"/>
        <v>0</v>
      </c>
      <c r="DW20" s="73"/>
      <c r="EC20" s="138"/>
      <c r="ED20" s="139"/>
      <c r="EG20" s="139"/>
    </row>
    <row r="21" spans="3:152" ht="15" x14ac:dyDescent="0.25">
      <c r="C21" s="80"/>
      <c r="D21" s="129"/>
      <c r="E21" s="78"/>
      <c r="F21" s="131"/>
      <c r="G21" s="131"/>
      <c r="H21" s="131"/>
      <c r="I21" s="131"/>
      <c r="J21" s="131"/>
      <c r="K21" s="131"/>
      <c r="L21" s="131"/>
      <c r="M21" s="131"/>
      <c r="N21" s="131"/>
      <c r="O21" s="131"/>
      <c r="P21" s="131"/>
      <c r="Q21" s="131"/>
      <c r="R21" s="131"/>
      <c r="S21" s="131"/>
      <c r="T21" s="131"/>
      <c r="U21" s="131"/>
      <c r="V21" s="131"/>
      <c r="W21" s="131"/>
      <c r="X21" s="131"/>
      <c r="Y21" s="131"/>
      <c r="Z21" s="131"/>
      <c r="AA21" s="131"/>
      <c r="AB21" s="131"/>
      <c r="AC21" s="131"/>
      <c r="AD21" s="131"/>
      <c r="AE21" s="131"/>
      <c r="AF21" s="131"/>
      <c r="AG21" s="131"/>
      <c r="AH21" s="131"/>
      <c r="AI21" s="131"/>
      <c r="AJ21" s="131"/>
      <c r="AK21" s="131"/>
      <c r="AL21" s="132"/>
      <c r="AM21" s="133" t="s">
        <v>205</v>
      </c>
      <c r="AN21" s="134" t="s">
        <v>206</v>
      </c>
      <c r="AO21" s="135"/>
      <c r="AP21" s="135"/>
      <c r="AQ21" s="135"/>
      <c r="AR21" s="135"/>
      <c r="AS21" s="135"/>
      <c r="AT21" s="135"/>
      <c r="AU21" s="135"/>
      <c r="AV21" s="135"/>
      <c r="AW21" s="136">
        <f t="shared" ref="AW21:BL23" si="19">SUMIF($EC$49:$EC$125,$EC21,AW$49:AW$125)</f>
        <v>0</v>
      </c>
      <c r="AX21" s="136">
        <f t="shared" si="19"/>
        <v>0</v>
      </c>
      <c r="AY21" s="136">
        <f t="shared" si="19"/>
        <v>0</v>
      </c>
      <c r="AZ21" s="136">
        <f t="shared" si="19"/>
        <v>0</v>
      </c>
      <c r="BA21" s="136">
        <f t="shared" si="19"/>
        <v>0</v>
      </c>
      <c r="BB21" s="136">
        <f t="shared" si="19"/>
        <v>0</v>
      </c>
      <c r="BC21" s="136">
        <f t="shared" si="19"/>
        <v>0</v>
      </c>
      <c r="BD21" s="136">
        <f t="shared" si="19"/>
        <v>0</v>
      </c>
      <c r="BE21" s="136">
        <f t="shared" si="19"/>
        <v>0</v>
      </c>
      <c r="BF21" s="136">
        <f t="shared" si="19"/>
        <v>0</v>
      </c>
      <c r="BG21" s="136">
        <f t="shared" si="19"/>
        <v>0</v>
      </c>
      <c r="BH21" s="136">
        <f t="shared" si="19"/>
        <v>0</v>
      </c>
      <c r="BI21" s="136">
        <f t="shared" si="19"/>
        <v>0</v>
      </c>
      <c r="BJ21" s="136">
        <f t="shared" si="19"/>
        <v>0</v>
      </c>
      <c r="BK21" s="136">
        <f t="shared" si="19"/>
        <v>0</v>
      </c>
      <c r="BL21" s="136">
        <f t="shared" si="19"/>
        <v>0</v>
      </c>
      <c r="BM21" s="136">
        <f t="shared" ref="BM21:CB23" si="20">SUMIF($EC$49:$EC$125,$EC21,BM$49:BM$125)</f>
        <v>0</v>
      </c>
      <c r="BN21" s="136">
        <f t="shared" si="20"/>
        <v>0</v>
      </c>
      <c r="BO21" s="136">
        <f t="shared" si="20"/>
        <v>0</v>
      </c>
      <c r="BP21" s="136">
        <f t="shared" si="20"/>
        <v>0</v>
      </c>
      <c r="BQ21" s="136">
        <f t="shared" si="20"/>
        <v>0</v>
      </c>
      <c r="BR21" s="136">
        <f t="shared" si="20"/>
        <v>0</v>
      </c>
      <c r="BS21" s="136">
        <f t="shared" si="20"/>
        <v>0</v>
      </c>
      <c r="BT21" s="136">
        <f t="shared" si="20"/>
        <v>0</v>
      </c>
      <c r="BU21" s="136">
        <f t="shared" si="20"/>
        <v>0</v>
      </c>
      <c r="BV21" s="136">
        <f t="shared" si="20"/>
        <v>0</v>
      </c>
      <c r="BW21" s="136">
        <f t="shared" si="20"/>
        <v>0</v>
      </c>
      <c r="BX21" s="136">
        <f t="shared" si="20"/>
        <v>0</v>
      </c>
      <c r="BY21" s="136">
        <f t="shared" si="20"/>
        <v>0</v>
      </c>
      <c r="BZ21" s="136">
        <f t="shared" si="20"/>
        <v>0</v>
      </c>
      <c r="CA21" s="136">
        <f t="shared" si="20"/>
        <v>0</v>
      </c>
      <c r="CB21" s="136">
        <f t="shared" si="20"/>
        <v>0</v>
      </c>
      <c r="CC21" s="136">
        <f t="shared" ref="CC21:CR23" si="21">SUMIF($EC$49:$EC$125,$EC21,CC$49:CC$125)</f>
        <v>0</v>
      </c>
      <c r="CD21" s="136">
        <f t="shared" si="21"/>
        <v>0</v>
      </c>
      <c r="CE21" s="136">
        <f t="shared" si="21"/>
        <v>0</v>
      </c>
      <c r="CF21" s="136">
        <f t="shared" si="21"/>
        <v>0</v>
      </c>
      <c r="CG21" s="136">
        <f t="shared" si="21"/>
        <v>0</v>
      </c>
      <c r="CH21" s="136">
        <f t="shared" si="21"/>
        <v>0</v>
      </c>
      <c r="CI21" s="136">
        <f t="shared" si="21"/>
        <v>0</v>
      </c>
      <c r="CJ21" s="136">
        <f t="shared" si="21"/>
        <v>0</v>
      </c>
      <c r="CK21" s="136">
        <f t="shared" si="21"/>
        <v>0</v>
      </c>
      <c r="CL21" s="136">
        <f t="shared" si="21"/>
        <v>0</v>
      </c>
      <c r="CM21" s="136">
        <f t="shared" si="21"/>
        <v>0</v>
      </c>
      <c r="CN21" s="136">
        <f t="shared" si="21"/>
        <v>0</v>
      </c>
      <c r="CO21" s="136">
        <f t="shared" si="21"/>
        <v>0</v>
      </c>
      <c r="CP21" s="136">
        <f t="shared" si="21"/>
        <v>0</v>
      </c>
      <c r="CQ21" s="136">
        <f t="shared" si="21"/>
        <v>0</v>
      </c>
      <c r="CR21" s="136">
        <f t="shared" si="21"/>
        <v>0</v>
      </c>
      <c r="CS21" s="136">
        <f t="shared" ref="CS21:DH23" si="22">SUMIF($EC$49:$EC$125,$EC21,CS$49:CS$125)</f>
        <v>0</v>
      </c>
      <c r="CT21" s="136">
        <f t="shared" si="22"/>
        <v>0</v>
      </c>
      <c r="CU21" s="136">
        <f t="shared" si="22"/>
        <v>0</v>
      </c>
      <c r="CV21" s="136">
        <f t="shared" si="22"/>
        <v>0</v>
      </c>
      <c r="CW21" s="136">
        <f t="shared" si="22"/>
        <v>0</v>
      </c>
      <c r="CX21" s="136">
        <f t="shared" si="22"/>
        <v>0</v>
      </c>
      <c r="CY21" s="136">
        <f t="shared" si="22"/>
        <v>0</v>
      </c>
      <c r="CZ21" s="136">
        <f t="shared" si="22"/>
        <v>0</v>
      </c>
      <c r="DA21" s="136">
        <f t="shared" si="22"/>
        <v>0</v>
      </c>
      <c r="DB21" s="136">
        <f t="shared" si="22"/>
        <v>0</v>
      </c>
      <c r="DC21" s="136">
        <f t="shared" si="22"/>
        <v>0</v>
      </c>
      <c r="DD21" s="136">
        <f t="shared" si="22"/>
        <v>0</v>
      </c>
      <c r="DE21" s="136">
        <f t="shared" si="22"/>
        <v>0</v>
      </c>
      <c r="DF21" s="136">
        <f t="shared" si="22"/>
        <v>0</v>
      </c>
      <c r="DG21" s="136">
        <f t="shared" si="22"/>
        <v>0</v>
      </c>
      <c r="DH21" s="136">
        <f t="shared" si="22"/>
        <v>0</v>
      </c>
      <c r="DI21" s="136">
        <f t="shared" ref="DI21:DU23" si="23">SUMIF($EC$49:$EC$125,$EC21,DI$49:DI$125)</f>
        <v>0</v>
      </c>
      <c r="DJ21" s="136">
        <f t="shared" si="23"/>
        <v>0</v>
      </c>
      <c r="DK21" s="136">
        <f t="shared" si="23"/>
        <v>0</v>
      </c>
      <c r="DL21" s="136">
        <f t="shared" si="23"/>
        <v>0</v>
      </c>
      <c r="DM21" s="136">
        <f t="shared" si="23"/>
        <v>0</v>
      </c>
      <c r="DN21" s="136">
        <f t="shared" si="23"/>
        <v>0</v>
      </c>
      <c r="DO21" s="136">
        <f t="shared" si="23"/>
        <v>0</v>
      </c>
      <c r="DP21" s="136">
        <f t="shared" si="23"/>
        <v>0</v>
      </c>
      <c r="DQ21" s="136">
        <f t="shared" si="23"/>
        <v>0</v>
      </c>
      <c r="DR21" s="136">
        <f t="shared" si="23"/>
        <v>0</v>
      </c>
      <c r="DS21" s="136">
        <f t="shared" si="23"/>
        <v>0</v>
      </c>
      <c r="DT21" s="136">
        <f t="shared" si="23"/>
        <v>0</v>
      </c>
      <c r="DU21" s="136">
        <f t="shared" si="23"/>
        <v>0</v>
      </c>
      <c r="DV21" s="137">
        <f t="shared" si="2"/>
        <v>0</v>
      </c>
      <c r="DW21" s="73"/>
      <c r="EC21" s="138" t="str">
        <f>AN21 &amp; "0"</f>
        <v>Федеральный бюджет0</v>
      </c>
      <c r="ED21" s="139"/>
      <c r="EG21" s="138"/>
    </row>
    <row r="22" spans="3:152" ht="15" x14ac:dyDescent="0.25">
      <c r="C22" s="80"/>
      <c r="D22" s="129"/>
      <c r="E22" s="78"/>
      <c r="F22" s="131"/>
      <c r="G22" s="131"/>
      <c r="H22" s="131"/>
      <c r="I22" s="131"/>
      <c r="J22" s="131"/>
      <c r="K22" s="131"/>
      <c r="L22" s="131"/>
      <c r="M22" s="131"/>
      <c r="N22" s="131"/>
      <c r="O22" s="131"/>
      <c r="P22" s="131"/>
      <c r="Q22" s="131"/>
      <c r="R22" s="131"/>
      <c r="S22" s="131"/>
      <c r="T22" s="131"/>
      <c r="U22" s="131"/>
      <c r="V22" s="131"/>
      <c r="W22" s="131"/>
      <c r="X22" s="131"/>
      <c r="Y22" s="131"/>
      <c r="Z22" s="131"/>
      <c r="AA22" s="131"/>
      <c r="AB22" s="131"/>
      <c r="AC22" s="131"/>
      <c r="AD22" s="131"/>
      <c r="AE22" s="131"/>
      <c r="AF22" s="131"/>
      <c r="AG22" s="131"/>
      <c r="AH22" s="131"/>
      <c r="AI22" s="131"/>
      <c r="AJ22" s="131"/>
      <c r="AK22" s="131"/>
      <c r="AL22" s="132"/>
      <c r="AM22" s="133" t="s">
        <v>207</v>
      </c>
      <c r="AN22" s="134" t="s">
        <v>208</v>
      </c>
      <c r="AO22" s="135"/>
      <c r="AP22" s="135"/>
      <c r="AQ22" s="135"/>
      <c r="AR22" s="135"/>
      <c r="AS22" s="135"/>
      <c r="AT22" s="135"/>
      <c r="AU22" s="135"/>
      <c r="AV22" s="135"/>
      <c r="AW22" s="136">
        <f t="shared" si="19"/>
        <v>0</v>
      </c>
      <c r="AX22" s="136">
        <f t="shared" si="19"/>
        <v>0</v>
      </c>
      <c r="AY22" s="136">
        <f t="shared" si="19"/>
        <v>0</v>
      </c>
      <c r="AZ22" s="136">
        <f t="shared" si="19"/>
        <v>0</v>
      </c>
      <c r="BA22" s="136">
        <f t="shared" si="19"/>
        <v>0</v>
      </c>
      <c r="BB22" s="136">
        <f t="shared" si="19"/>
        <v>0</v>
      </c>
      <c r="BC22" s="136">
        <f t="shared" si="19"/>
        <v>0</v>
      </c>
      <c r="BD22" s="136">
        <f t="shared" si="19"/>
        <v>0</v>
      </c>
      <c r="BE22" s="136">
        <f t="shared" si="19"/>
        <v>0</v>
      </c>
      <c r="BF22" s="136">
        <f t="shared" si="19"/>
        <v>0</v>
      </c>
      <c r="BG22" s="136">
        <f t="shared" si="19"/>
        <v>0</v>
      </c>
      <c r="BH22" s="136">
        <f t="shared" si="19"/>
        <v>0</v>
      </c>
      <c r="BI22" s="136">
        <f t="shared" si="19"/>
        <v>0</v>
      </c>
      <c r="BJ22" s="136">
        <f t="shared" si="19"/>
        <v>0</v>
      </c>
      <c r="BK22" s="136">
        <f t="shared" si="19"/>
        <v>0</v>
      </c>
      <c r="BL22" s="136">
        <f t="shared" si="19"/>
        <v>0</v>
      </c>
      <c r="BM22" s="136">
        <f t="shared" si="20"/>
        <v>0</v>
      </c>
      <c r="BN22" s="136">
        <f t="shared" si="20"/>
        <v>0</v>
      </c>
      <c r="BO22" s="136">
        <f t="shared" si="20"/>
        <v>0</v>
      </c>
      <c r="BP22" s="136">
        <f t="shared" si="20"/>
        <v>0</v>
      </c>
      <c r="BQ22" s="136">
        <f t="shared" si="20"/>
        <v>0</v>
      </c>
      <c r="BR22" s="136">
        <f t="shared" si="20"/>
        <v>0</v>
      </c>
      <c r="BS22" s="136">
        <f t="shared" si="20"/>
        <v>0</v>
      </c>
      <c r="BT22" s="136">
        <f t="shared" si="20"/>
        <v>0</v>
      </c>
      <c r="BU22" s="136">
        <f t="shared" si="20"/>
        <v>0</v>
      </c>
      <c r="BV22" s="136">
        <f t="shared" si="20"/>
        <v>0</v>
      </c>
      <c r="BW22" s="136">
        <f t="shared" si="20"/>
        <v>0</v>
      </c>
      <c r="BX22" s="136">
        <f t="shared" si="20"/>
        <v>0</v>
      </c>
      <c r="BY22" s="136">
        <f t="shared" si="20"/>
        <v>0</v>
      </c>
      <c r="BZ22" s="136">
        <f t="shared" si="20"/>
        <v>0</v>
      </c>
      <c r="CA22" s="136">
        <f t="shared" si="20"/>
        <v>0</v>
      </c>
      <c r="CB22" s="136">
        <f t="shared" si="20"/>
        <v>0</v>
      </c>
      <c r="CC22" s="136">
        <f t="shared" si="21"/>
        <v>0</v>
      </c>
      <c r="CD22" s="136">
        <f t="shared" si="21"/>
        <v>0</v>
      </c>
      <c r="CE22" s="136">
        <f t="shared" si="21"/>
        <v>0</v>
      </c>
      <c r="CF22" s="136">
        <f t="shared" si="21"/>
        <v>0</v>
      </c>
      <c r="CG22" s="136">
        <f t="shared" si="21"/>
        <v>0</v>
      </c>
      <c r="CH22" s="136">
        <f t="shared" si="21"/>
        <v>0</v>
      </c>
      <c r="CI22" s="136">
        <f t="shared" si="21"/>
        <v>0</v>
      </c>
      <c r="CJ22" s="136">
        <f t="shared" si="21"/>
        <v>0</v>
      </c>
      <c r="CK22" s="136">
        <f t="shared" si="21"/>
        <v>0</v>
      </c>
      <c r="CL22" s="136">
        <f t="shared" si="21"/>
        <v>0</v>
      </c>
      <c r="CM22" s="136">
        <f t="shared" si="21"/>
        <v>0</v>
      </c>
      <c r="CN22" s="136">
        <f t="shared" si="21"/>
        <v>0</v>
      </c>
      <c r="CO22" s="136">
        <f t="shared" si="21"/>
        <v>0</v>
      </c>
      <c r="CP22" s="136">
        <f t="shared" si="21"/>
        <v>0</v>
      </c>
      <c r="CQ22" s="136">
        <f t="shared" si="21"/>
        <v>0</v>
      </c>
      <c r="CR22" s="136">
        <f t="shared" si="21"/>
        <v>0</v>
      </c>
      <c r="CS22" s="136">
        <f t="shared" si="22"/>
        <v>0</v>
      </c>
      <c r="CT22" s="136">
        <f t="shared" si="22"/>
        <v>0</v>
      </c>
      <c r="CU22" s="136">
        <f t="shared" si="22"/>
        <v>0</v>
      </c>
      <c r="CV22" s="136">
        <f t="shared" si="22"/>
        <v>0</v>
      </c>
      <c r="CW22" s="136">
        <f t="shared" si="22"/>
        <v>0</v>
      </c>
      <c r="CX22" s="136">
        <f t="shared" si="22"/>
        <v>0</v>
      </c>
      <c r="CY22" s="136">
        <f t="shared" si="22"/>
        <v>0</v>
      </c>
      <c r="CZ22" s="136">
        <f t="shared" si="22"/>
        <v>0</v>
      </c>
      <c r="DA22" s="136">
        <f t="shared" si="22"/>
        <v>0</v>
      </c>
      <c r="DB22" s="136">
        <f t="shared" si="22"/>
        <v>0</v>
      </c>
      <c r="DC22" s="136">
        <f t="shared" si="22"/>
        <v>0</v>
      </c>
      <c r="DD22" s="136">
        <f t="shared" si="22"/>
        <v>0</v>
      </c>
      <c r="DE22" s="136">
        <f t="shared" si="22"/>
        <v>0</v>
      </c>
      <c r="DF22" s="136">
        <f t="shared" si="22"/>
        <v>0</v>
      </c>
      <c r="DG22" s="136">
        <f t="shared" si="22"/>
        <v>0</v>
      </c>
      <c r="DH22" s="136">
        <f t="shared" si="22"/>
        <v>0</v>
      </c>
      <c r="DI22" s="136">
        <f t="shared" si="23"/>
        <v>0</v>
      </c>
      <c r="DJ22" s="136">
        <f t="shared" si="23"/>
        <v>0</v>
      </c>
      <c r="DK22" s="136">
        <f t="shared" si="23"/>
        <v>0</v>
      </c>
      <c r="DL22" s="136">
        <f t="shared" si="23"/>
        <v>0</v>
      </c>
      <c r="DM22" s="136">
        <f t="shared" si="23"/>
        <v>0</v>
      </c>
      <c r="DN22" s="136">
        <f t="shared" si="23"/>
        <v>0</v>
      </c>
      <c r="DO22" s="136">
        <f t="shared" si="23"/>
        <v>0</v>
      </c>
      <c r="DP22" s="136">
        <f t="shared" si="23"/>
        <v>0</v>
      </c>
      <c r="DQ22" s="136">
        <f t="shared" si="23"/>
        <v>0</v>
      </c>
      <c r="DR22" s="136">
        <f t="shared" si="23"/>
        <v>0</v>
      </c>
      <c r="DS22" s="136">
        <f t="shared" si="23"/>
        <v>0</v>
      </c>
      <c r="DT22" s="136">
        <f t="shared" si="23"/>
        <v>0</v>
      </c>
      <c r="DU22" s="136">
        <f t="shared" si="23"/>
        <v>0</v>
      </c>
      <c r="DV22" s="137">
        <f t="shared" si="2"/>
        <v>0</v>
      </c>
      <c r="DW22" s="73"/>
      <c r="EC22" s="138" t="str">
        <f>AN22 &amp; "0"</f>
        <v>Бюджет субъекта РФ0</v>
      </c>
      <c r="ED22" s="139"/>
      <c r="EG22" s="138"/>
    </row>
    <row r="23" spans="3:152" ht="11.25" customHeight="1" x14ac:dyDescent="0.25">
      <c r="C23" s="80"/>
      <c r="D23" s="129"/>
      <c r="E23" s="78"/>
      <c r="F23" s="131"/>
      <c r="G23" s="131"/>
      <c r="H23" s="131"/>
      <c r="I23" s="131"/>
      <c r="J23" s="131"/>
      <c r="K23" s="131"/>
      <c r="L23" s="131"/>
      <c r="M23" s="131"/>
      <c r="N23" s="131"/>
      <c r="O23" s="131"/>
      <c r="P23" s="131"/>
      <c r="Q23" s="131"/>
      <c r="R23" s="131"/>
      <c r="S23" s="131"/>
      <c r="T23" s="131"/>
      <c r="U23" s="131"/>
      <c r="V23" s="131"/>
      <c r="W23" s="131"/>
      <c r="X23" s="131"/>
      <c r="Y23" s="131"/>
      <c r="Z23" s="131"/>
      <c r="AA23" s="131"/>
      <c r="AB23" s="131"/>
      <c r="AC23" s="131"/>
      <c r="AD23" s="131"/>
      <c r="AE23" s="131"/>
      <c r="AF23" s="131"/>
      <c r="AG23" s="131"/>
      <c r="AH23" s="131"/>
      <c r="AI23" s="131"/>
      <c r="AJ23" s="131"/>
      <c r="AK23" s="131"/>
      <c r="AL23" s="132"/>
      <c r="AM23" s="133" t="s">
        <v>209</v>
      </c>
      <c r="AN23" s="134" t="s">
        <v>210</v>
      </c>
      <c r="AO23" s="135"/>
      <c r="AP23" s="135"/>
      <c r="AQ23" s="135"/>
      <c r="AR23" s="135"/>
      <c r="AS23" s="135"/>
      <c r="AT23" s="135"/>
      <c r="AU23" s="135"/>
      <c r="AV23" s="135"/>
      <c r="AW23" s="136">
        <f t="shared" si="19"/>
        <v>0</v>
      </c>
      <c r="AX23" s="136">
        <f t="shared" si="19"/>
        <v>0</v>
      </c>
      <c r="AY23" s="136">
        <f t="shared" si="19"/>
        <v>0</v>
      </c>
      <c r="AZ23" s="136">
        <f t="shared" si="19"/>
        <v>0</v>
      </c>
      <c r="BA23" s="136">
        <f t="shared" si="19"/>
        <v>0</v>
      </c>
      <c r="BB23" s="136">
        <f t="shared" si="19"/>
        <v>0</v>
      </c>
      <c r="BC23" s="136">
        <f t="shared" si="19"/>
        <v>0</v>
      </c>
      <c r="BD23" s="136">
        <f t="shared" si="19"/>
        <v>0</v>
      </c>
      <c r="BE23" s="136">
        <f t="shared" si="19"/>
        <v>0</v>
      </c>
      <c r="BF23" s="136">
        <f t="shared" si="19"/>
        <v>0</v>
      </c>
      <c r="BG23" s="136">
        <f t="shared" si="19"/>
        <v>0</v>
      </c>
      <c r="BH23" s="136">
        <f t="shared" si="19"/>
        <v>0</v>
      </c>
      <c r="BI23" s="136">
        <f t="shared" si="19"/>
        <v>0</v>
      </c>
      <c r="BJ23" s="136">
        <f t="shared" si="19"/>
        <v>0</v>
      </c>
      <c r="BK23" s="136">
        <f t="shared" si="19"/>
        <v>0</v>
      </c>
      <c r="BL23" s="136">
        <f t="shared" si="19"/>
        <v>0</v>
      </c>
      <c r="BM23" s="136">
        <f t="shared" si="20"/>
        <v>0</v>
      </c>
      <c r="BN23" s="136">
        <f t="shared" si="20"/>
        <v>0</v>
      </c>
      <c r="BO23" s="136">
        <f t="shared" si="20"/>
        <v>0</v>
      </c>
      <c r="BP23" s="136">
        <f t="shared" si="20"/>
        <v>0</v>
      </c>
      <c r="BQ23" s="136">
        <f t="shared" si="20"/>
        <v>0</v>
      </c>
      <c r="BR23" s="136">
        <f t="shared" si="20"/>
        <v>0</v>
      </c>
      <c r="BS23" s="136">
        <f t="shared" si="20"/>
        <v>0</v>
      </c>
      <c r="BT23" s="136">
        <f t="shared" si="20"/>
        <v>0</v>
      </c>
      <c r="BU23" s="136">
        <f t="shared" si="20"/>
        <v>0</v>
      </c>
      <c r="BV23" s="136">
        <f t="shared" si="20"/>
        <v>0</v>
      </c>
      <c r="BW23" s="136">
        <f t="shared" si="20"/>
        <v>0</v>
      </c>
      <c r="BX23" s="136">
        <f t="shared" si="20"/>
        <v>0</v>
      </c>
      <c r="BY23" s="136">
        <f t="shared" si="20"/>
        <v>0</v>
      </c>
      <c r="BZ23" s="136">
        <f t="shared" si="20"/>
        <v>0</v>
      </c>
      <c r="CA23" s="136">
        <f t="shared" si="20"/>
        <v>0</v>
      </c>
      <c r="CB23" s="136">
        <f t="shared" si="20"/>
        <v>0</v>
      </c>
      <c r="CC23" s="136">
        <f t="shared" si="21"/>
        <v>0</v>
      </c>
      <c r="CD23" s="136">
        <f t="shared" si="21"/>
        <v>0</v>
      </c>
      <c r="CE23" s="136">
        <f t="shared" si="21"/>
        <v>0</v>
      </c>
      <c r="CF23" s="136">
        <f t="shared" si="21"/>
        <v>0</v>
      </c>
      <c r="CG23" s="136">
        <f t="shared" si="21"/>
        <v>0</v>
      </c>
      <c r="CH23" s="136">
        <f t="shared" si="21"/>
        <v>0</v>
      </c>
      <c r="CI23" s="136">
        <f t="shared" si="21"/>
        <v>0</v>
      </c>
      <c r="CJ23" s="136">
        <f t="shared" si="21"/>
        <v>0</v>
      </c>
      <c r="CK23" s="136">
        <f t="shared" si="21"/>
        <v>0</v>
      </c>
      <c r="CL23" s="136">
        <f t="shared" si="21"/>
        <v>0</v>
      </c>
      <c r="CM23" s="136">
        <f t="shared" si="21"/>
        <v>0</v>
      </c>
      <c r="CN23" s="136">
        <f t="shared" si="21"/>
        <v>0</v>
      </c>
      <c r="CO23" s="136">
        <f t="shared" si="21"/>
        <v>0</v>
      </c>
      <c r="CP23" s="136">
        <f t="shared" si="21"/>
        <v>0</v>
      </c>
      <c r="CQ23" s="136">
        <f t="shared" si="21"/>
        <v>0</v>
      </c>
      <c r="CR23" s="136">
        <f t="shared" si="21"/>
        <v>0</v>
      </c>
      <c r="CS23" s="136">
        <f t="shared" si="22"/>
        <v>0</v>
      </c>
      <c r="CT23" s="136">
        <f t="shared" si="22"/>
        <v>0</v>
      </c>
      <c r="CU23" s="136">
        <f t="shared" si="22"/>
        <v>0</v>
      </c>
      <c r="CV23" s="136">
        <f t="shared" si="22"/>
        <v>0</v>
      </c>
      <c r="CW23" s="136">
        <f t="shared" si="22"/>
        <v>0</v>
      </c>
      <c r="CX23" s="136">
        <f t="shared" si="22"/>
        <v>0</v>
      </c>
      <c r="CY23" s="136">
        <f t="shared" si="22"/>
        <v>0</v>
      </c>
      <c r="CZ23" s="136">
        <f t="shared" si="22"/>
        <v>0</v>
      </c>
      <c r="DA23" s="136">
        <f t="shared" si="22"/>
        <v>0</v>
      </c>
      <c r="DB23" s="136">
        <f t="shared" si="22"/>
        <v>0</v>
      </c>
      <c r="DC23" s="136">
        <f t="shared" si="22"/>
        <v>0</v>
      </c>
      <c r="DD23" s="136">
        <f t="shared" si="22"/>
        <v>0</v>
      </c>
      <c r="DE23" s="136">
        <f t="shared" si="22"/>
        <v>0</v>
      </c>
      <c r="DF23" s="136">
        <f t="shared" si="22"/>
        <v>0</v>
      </c>
      <c r="DG23" s="136">
        <f t="shared" si="22"/>
        <v>0</v>
      </c>
      <c r="DH23" s="136">
        <f t="shared" si="22"/>
        <v>0</v>
      </c>
      <c r="DI23" s="136">
        <f t="shared" si="23"/>
        <v>0</v>
      </c>
      <c r="DJ23" s="136">
        <f t="shared" si="23"/>
        <v>0</v>
      </c>
      <c r="DK23" s="136">
        <f t="shared" si="23"/>
        <v>0</v>
      </c>
      <c r="DL23" s="136">
        <f t="shared" si="23"/>
        <v>0</v>
      </c>
      <c r="DM23" s="136">
        <f t="shared" si="23"/>
        <v>0</v>
      </c>
      <c r="DN23" s="136">
        <f t="shared" si="23"/>
        <v>0</v>
      </c>
      <c r="DO23" s="136">
        <f t="shared" si="23"/>
        <v>0</v>
      </c>
      <c r="DP23" s="136">
        <f t="shared" si="23"/>
        <v>0</v>
      </c>
      <c r="DQ23" s="136">
        <f t="shared" si="23"/>
        <v>0</v>
      </c>
      <c r="DR23" s="136">
        <f t="shared" si="23"/>
        <v>0</v>
      </c>
      <c r="DS23" s="136">
        <f t="shared" si="23"/>
        <v>0</v>
      </c>
      <c r="DT23" s="136">
        <f t="shared" si="23"/>
        <v>0</v>
      </c>
      <c r="DU23" s="136">
        <f t="shared" si="23"/>
        <v>0</v>
      </c>
      <c r="DV23" s="137">
        <f t="shared" si="2"/>
        <v>0</v>
      </c>
      <c r="DW23" s="73"/>
      <c r="EC23" s="138" t="str">
        <f>AN23 &amp; "0"</f>
        <v>Бюджет муниципального образования0</v>
      </c>
      <c r="ED23" s="139"/>
      <c r="EG23" s="138"/>
    </row>
    <row r="24" spans="3:152" ht="11.25" customHeight="1" x14ac:dyDescent="0.25">
      <c r="C24" s="80"/>
      <c r="D24" s="125"/>
      <c r="E24" s="78"/>
      <c r="F24" s="118"/>
      <c r="G24" s="118"/>
      <c r="H24" s="118"/>
      <c r="I24" s="118"/>
      <c r="J24" s="118"/>
      <c r="K24" s="118"/>
      <c r="L24" s="118"/>
      <c r="M24" s="118"/>
      <c r="N24" s="118"/>
      <c r="O24" s="118"/>
      <c r="P24" s="118"/>
      <c r="Q24" s="118"/>
      <c r="R24" s="118"/>
      <c r="S24" s="118"/>
      <c r="T24" s="118"/>
      <c r="U24" s="118"/>
      <c r="V24" s="118"/>
      <c r="W24" s="118"/>
      <c r="X24" s="118"/>
      <c r="Y24" s="118"/>
      <c r="Z24" s="118"/>
      <c r="AA24" s="118"/>
      <c r="AB24" s="118"/>
      <c r="AC24" s="118"/>
      <c r="AD24" s="118"/>
      <c r="AE24" s="118"/>
      <c r="AF24" s="118"/>
      <c r="AG24" s="118"/>
      <c r="AH24" s="118"/>
      <c r="AI24" s="118"/>
      <c r="AJ24" s="118"/>
      <c r="AK24" s="118"/>
      <c r="AL24" s="119"/>
      <c r="AM24" s="126" t="s">
        <v>211</v>
      </c>
      <c r="AN24" s="119" t="s">
        <v>212</v>
      </c>
      <c r="AO24" s="118"/>
      <c r="AP24" s="118"/>
      <c r="AQ24" s="118"/>
      <c r="AR24" s="118"/>
      <c r="AS24" s="118"/>
      <c r="AT24" s="118"/>
      <c r="AU24" s="118"/>
      <c r="AV24" s="118"/>
      <c r="AW24" s="127">
        <f t="shared" ref="AW24:BP24" si="24">SUM(AW25:AW26)</f>
        <v>0</v>
      </c>
      <c r="AX24" s="127">
        <f t="shared" si="24"/>
        <v>0</v>
      </c>
      <c r="AY24" s="127">
        <f t="shared" si="24"/>
        <v>0</v>
      </c>
      <c r="AZ24" s="127">
        <f t="shared" si="24"/>
        <v>0</v>
      </c>
      <c r="BA24" s="127">
        <f t="shared" si="24"/>
        <v>0</v>
      </c>
      <c r="BB24" s="127">
        <f t="shared" si="24"/>
        <v>0</v>
      </c>
      <c r="BC24" s="127">
        <f t="shared" si="24"/>
        <v>0</v>
      </c>
      <c r="BD24" s="127">
        <f t="shared" si="24"/>
        <v>0</v>
      </c>
      <c r="BE24" s="127">
        <f t="shared" si="24"/>
        <v>0</v>
      </c>
      <c r="BF24" s="127">
        <f t="shared" si="24"/>
        <v>0</v>
      </c>
      <c r="BG24" s="127">
        <f t="shared" si="24"/>
        <v>0</v>
      </c>
      <c r="BH24" s="127">
        <f t="shared" si="24"/>
        <v>0</v>
      </c>
      <c r="BI24" s="127">
        <f t="shared" si="24"/>
        <v>0</v>
      </c>
      <c r="BJ24" s="127">
        <f t="shared" si="24"/>
        <v>0</v>
      </c>
      <c r="BK24" s="127">
        <f t="shared" si="24"/>
        <v>0</v>
      </c>
      <c r="BL24" s="127">
        <f t="shared" si="24"/>
        <v>0</v>
      </c>
      <c r="BM24" s="127">
        <f t="shared" si="24"/>
        <v>0</v>
      </c>
      <c r="BN24" s="127">
        <f t="shared" si="24"/>
        <v>0</v>
      </c>
      <c r="BO24" s="127">
        <f t="shared" si="24"/>
        <v>0</v>
      </c>
      <c r="BP24" s="127">
        <f t="shared" si="24"/>
        <v>0</v>
      </c>
      <c r="BQ24" s="127">
        <f t="shared" ref="BQ24:DU24" si="25">SUM(BQ25:BQ26)</f>
        <v>0</v>
      </c>
      <c r="BR24" s="127">
        <f t="shared" si="25"/>
        <v>0</v>
      </c>
      <c r="BS24" s="127">
        <f t="shared" si="25"/>
        <v>0</v>
      </c>
      <c r="BT24" s="127">
        <f t="shared" si="25"/>
        <v>0</v>
      </c>
      <c r="BU24" s="127">
        <f t="shared" si="25"/>
        <v>0</v>
      </c>
      <c r="BV24" s="127">
        <f t="shared" si="25"/>
        <v>0</v>
      </c>
      <c r="BW24" s="127">
        <f t="shared" si="25"/>
        <v>0</v>
      </c>
      <c r="BX24" s="127">
        <f t="shared" si="25"/>
        <v>0</v>
      </c>
      <c r="BY24" s="127">
        <f t="shared" si="25"/>
        <v>0</v>
      </c>
      <c r="BZ24" s="127">
        <f t="shared" si="25"/>
        <v>0</v>
      </c>
      <c r="CA24" s="127">
        <f t="shared" si="25"/>
        <v>0</v>
      </c>
      <c r="CB24" s="127">
        <f t="shared" si="25"/>
        <v>0</v>
      </c>
      <c r="CC24" s="127">
        <f t="shared" si="25"/>
        <v>0</v>
      </c>
      <c r="CD24" s="127">
        <f t="shared" si="25"/>
        <v>0</v>
      </c>
      <c r="CE24" s="127">
        <f t="shared" si="25"/>
        <v>0</v>
      </c>
      <c r="CF24" s="127">
        <f t="shared" si="25"/>
        <v>0</v>
      </c>
      <c r="CG24" s="127">
        <f t="shared" si="25"/>
        <v>0</v>
      </c>
      <c r="CH24" s="127">
        <f t="shared" si="25"/>
        <v>0</v>
      </c>
      <c r="CI24" s="127">
        <f t="shared" si="25"/>
        <v>0</v>
      </c>
      <c r="CJ24" s="127">
        <f t="shared" si="25"/>
        <v>0</v>
      </c>
      <c r="CK24" s="127">
        <f t="shared" si="25"/>
        <v>0</v>
      </c>
      <c r="CL24" s="127">
        <f t="shared" si="25"/>
        <v>0</v>
      </c>
      <c r="CM24" s="127">
        <f t="shared" si="25"/>
        <v>0</v>
      </c>
      <c r="CN24" s="127">
        <f t="shared" si="25"/>
        <v>0</v>
      </c>
      <c r="CO24" s="127">
        <f t="shared" si="25"/>
        <v>0</v>
      </c>
      <c r="CP24" s="127">
        <f t="shared" si="25"/>
        <v>0</v>
      </c>
      <c r="CQ24" s="127">
        <f t="shared" si="25"/>
        <v>0</v>
      </c>
      <c r="CR24" s="127">
        <f t="shared" si="25"/>
        <v>0</v>
      </c>
      <c r="CS24" s="127">
        <f t="shared" si="25"/>
        <v>0</v>
      </c>
      <c r="CT24" s="127">
        <f t="shared" si="25"/>
        <v>0</v>
      </c>
      <c r="CU24" s="127">
        <f t="shared" si="25"/>
        <v>0</v>
      </c>
      <c r="CV24" s="127">
        <f t="shared" si="25"/>
        <v>0</v>
      </c>
      <c r="CW24" s="127">
        <f t="shared" si="25"/>
        <v>0</v>
      </c>
      <c r="CX24" s="127">
        <f t="shared" si="25"/>
        <v>0</v>
      </c>
      <c r="CY24" s="127">
        <f t="shared" si="25"/>
        <v>0</v>
      </c>
      <c r="CZ24" s="127">
        <f t="shared" si="25"/>
        <v>0</v>
      </c>
      <c r="DA24" s="127">
        <f t="shared" si="25"/>
        <v>0</v>
      </c>
      <c r="DB24" s="127">
        <f t="shared" si="25"/>
        <v>0</v>
      </c>
      <c r="DC24" s="127">
        <f t="shared" si="25"/>
        <v>0</v>
      </c>
      <c r="DD24" s="127">
        <f t="shared" si="25"/>
        <v>0</v>
      </c>
      <c r="DE24" s="127">
        <f t="shared" si="25"/>
        <v>0</v>
      </c>
      <c r="DF24" s="127">
        <f t="shared" si="25"/>
        <v>0</v>
      </c>
      <c r="DG24" s="127">
        <f t="shared" si="25"/>
        <v>0</v>
      </c>
      <c r="DH24" s="127">
        <f t="shared" si="25"/>
        <v>0</v>
      </c>
      <c r="DI24" s="127">
        <f t="shared" si="25"/>
        <v>0</v>
      </c>
      <c r="DJ24" s="127">
        <f t="shared" si="25"/>
        <v>0</v>
      </c>
      <c r="DK24" s="127">
        <f t="shared" si="25"/>
        <v>0</v>
      </c>
      <c r="DL24" s="127">
        <f t="shared" si="25"/>
        <v>0</v>
      </c>
      <c r="DM24" s="127">
        <f t="shared" si="25"/>
        <v>0</v>
      </c>
      <c r="DN24" s="127">
        <f t="shared" si="25"/>
        <v>0</v>
      </c>
      <c r="DO24" s="127">
        <f t="shared" si="25"/>
        <v>0</v>
      </c>
      <c r="DP24" s="127">
        <f t="shared" si="25"/>
        <v>0</v>
      </c>
      <c r="DQ24" s="127">
        <f t="shared" si="25"/>
        <v>0</v>
      </c>
      <c r="DR24" s="127">
        <f t="shared" si="25"/>
        <v>0</v>
      </c>
      <c r="DS24" s="127">
        <f t="shared" si="25"/>
        <v>0</v>
      </c>
      <c r="DT24" s="127">
        <f t="shared" si="25"/>
        <v>0</v>
      </c>
      <c r="DU24" s="127">
        <f t="shared" si="25"/>
        <v>0</v>
      </c>
      <c r="DV24" s="121">
        <f t="shared" si="2"/>
        <v>0</v>
      </c>
      <c r="DW24" s="73"/>
      <c r="EC24" s="138"/>
      <c r="ED24" s="139"/>
      <c r="EG24" s="139"/>
    </row>
    <row r="25" spans="3:152" ht="15" x14ac:dyDescent="0.25">
      <c r="C25" s="80"/>
      <c r="D25" s="129"/>
      <c r="E25" s="78"/>
      <c r="F25" s="131"/>
      <c r="G25" s="131"/>
      <c r="H25" s="131"/>
      <c r="I25" s="131"/>
      <c r="J25" s="131"/>
      <c r="K25" s="131"/>
      <c r="L25" s="131"/>
      <c r="M25" s="131"/>
      <c r="N25" s="131"/>
      <c r="O25" s="131"/>
      <c r="P25" s="131"/>
      <c r="Q25" s="131"/>
      <c r="R25" s="131"/>
      <c r="S25" s="131"/>
      <c r="T25" s="131"/>
      <c r="U25" s="131"/>
      <c r="V25" s="131"/>
      <c r="W25" s="131"/>
      <c r="X25" s="131"/>
      <c r="Y25" s="131"/>
      <c r="Z25" s="131"/>
      <c r="AA25" s="131"/>
      <c r="AB25" s="131"/>
      <c r="AC25" s="131"/>
      <c r="AD25" s="131"/>
      <c r="AE25" s="131"/>
      <c r="AF25" s="131"/>
      <c r="AG25" s="131"/>
      <c r="AH25" s="131"/>
      <c r="AI25" s="131"/>
      <c r="AJ25" s="131"/>
      <c r="AK25" s="131"/>
      <c r="AL25" s="132"/>
      <c r="AM25" s="133" t="s">
        <v>213</v>
      </c>
      <c r="AN25" s="134" t="s">
        <v>214</v>
      </c>
      <c r="AO25" s="135"/>
      <c r="AP25" s="135"/>
      <c r="AQ25" s="135"/>
      <c r="AR25" s="135"/>
      <c r="AS25" s="135"/>
      <c r="AT25" s="135"/>
      <c r="AU25" s="135"/>
      <c r="AV25" s="135"/>
      <c r="AW25" s="136">
        <f t="shared" ref="AW25:BL26" si="26">SUMIF($EC$49:$EC$125,$EC25,AW$49:AW$125)</f>
        <v>0</v>
      </c>
      <c r="AX25" s="136">
        <f t="shared" si="26"/>
        <v>0</v>
      </c>
      <c r="AY25" s="136">
        <f t="shared" si="26"/>
        <v>0</v>
      </c>
      <c r="AZ25" s="136">
        <f t="shared" si="26"/>
        <v>0</v>
      </c>
      <c r="BA25" s="136">
        <f t="shared" si="26"/>
        <v>0</v>
      </c>
      <c r="BB25" s="136">
        <f t="shared" si="26"/>
        <v>0</v>
      </c>
      <c r="BC25" s="136">
        <f t="shared" si="26"/>
        <v>0</v>
      </c>
      <c r="BD25" s="136">
        <f t="shared" si="26"/>
        <v>0</v>
      </c>
      <c r="BE25" s="136">
        <f t="shared" si="26"/>
        <v>0</v>
      </c>
      <c r="BF25" s="136">
        <f t="shared" si="26"/>
        <v>0</v>
      </c>
      <c r="BG25" s="136">
        <f t="shared" si="26"/>
        <v>0</v>
      </c>
      <c r="BH25" s="136">
        <f t="shared" si="26"/>
        <v>0</v>
      </c>
      <c r="BI25" s="136">
        <f t="shared" si="26"/>
        <v>0</v>
      </c>
      <c r="BJ25" s="136">
        <f t="shared" si="26"/>
        <v>0</v>
      </c>
      <c r="BK25" s="136">
        <f t="shared" si="26"/>
        <v>0</v>
      </c>
      <c r="BL25" s="136">
        <f t="shared" si="26"/>
        <v>0</v>
      </c>
      <c r="BM25" s="136">
        <f t="shared" ref="BM25:CB26" si="27">SUMIF($EC$49:$EC$125,$EC25,BM$49:BM$125)</f>
        <v>0</v>
      </c>
      <c r="BN25" s="136">
        <f t="shared" si="27"/>
        <v>0</v>
      </c>
      <c r="BO25" s="136">
        <f t="shared" si="27"/>
        <v>0</v>
      </c>
      <c r="BP25" s="136">
        <f t="shared" si="27"/>
        <v>0</v>
      </c>
      <c r="BQ25" s="136">
        <f t="shared" si="27"/>
        <v>0</v>
      </c>
      <c r="BR25" s="136">
        <f t="shared" si="27"/>
        <v>0</v>
      </c>
      <c r="BS25" s="136">
        <f t="shared" si="27"/>
        <v>0</v>
      </c>
      <c r="BT25" s="136">
        <f t="shared" si="27"/>
        <v>0</v>
      </c>
      <c r="BU25" s="136">
        <f t="shared" si="27"/>
        <v>0</v>
      </c>
      <c r="BV25" s="136">
        <f t="shared" si="27"/>
        <v>0</v>
      </c>
      <c r="BW25" s="136">
        <f t="shared" si="27"/>
        <v>0</v>
      </c>
      <c r="BX25" s="136">
        <f t="shared" si="27"/>
        <v>0</v>
      </c>
      <c r="BY25" s="136">
        <f t="shared" si="27"/>
        <v>0</v>
      </c>
      <c r="BZ25" s="136">
        <f t="shared" si="27"/>
        <v>0</v>
      </c>
      <c r="CA25" s="136">
        <f t="shared" si="27"/>
        <v>0</v>
      </c>
      <c r="CB25" s="136">
        <f t="shared" si="27"/>
        <v>0</v>
      </c>
      <c r="CC25" s="136">
        <f t="shared" ref="CC25:CR26" si="28">SUMIF($EC$49:$EC$125,$EC25,CC$49:CC$125)</f>
        <v>0</v>
      </c>
      <c r="CD25" s="136">
        <f t="shared" si="28"/>
        <v>0</v>
      </c>
      <c r="CE25" s="136">
        <f t="shared" si="28"/>
        <v>0</v>
      </c>
      <c r="CF25" s="136">
        <f t="shared" si="28"/>
        <v>0</v>
      </c>
      <c r="CG25" s="136">
        <f t="shared" si="28"/>
        <v>0</v>
      </c>
      <c r="CH25" s="136">
        <f t="shared" si="28"/>
        <v>0</v>
      </c>
      <c r="CI25" s="136">
        <f t="shared" si="28"/>
        <v>0</v>
      </c>
      <c r="CJ25" s="136">
        <f t="shared" si="28"/>
        <v>0</v>
      </c>
      <c r="CK25" s="136">
        <f t="shared" si="28"/>
        <v>0</v>
      </c>
      <c r="CL25" s="136">
        <f t="shared" si="28"/>
        <v>0</v>
      </c>
      <c r="CM25" s="136">
        <f t="shared" si="28"/>
        <v>0</v>
      </c>
      <c r="CN25" s="136">
        <f t="shared" si="28"/>
        <v>0</v>
      </c>
      <c r="CO25" s="136">
        <f t="shared" si="28"/>
        <v>0</v>
      </c>
      <c r="CP25" s="136">
        <f t="shared" si="28"/>
        <v>0</v>
      </c>
      <c r="CQ25" s="136">
        <f t="shared" si="28"/>
        <v>0</v>
      </c>
      <c r="CR25" s="136">
        <f t="shared" si="28"/>
        <v>0</v>
      </c>
      <c r="CS25" s="136">
        <f t="shared" ref="CS25:DH26" si="29">SUMIF($EC$49:$EC$125,$EC25,CS$49:CS$125)</f>
        <v>0</v>
      </c>
      <c r="CT25" s="136">
        <f t="shared" si="29"/>
        <v>0</v>
      </c>
      <c r="CU25" s="136">
        <f t="shared" si="29"/>
        <v>0</v>
      </c>
      <c r="CV25" s="136">
        <f t="shared" si="29"/>
        <v>0</v>
      </c>
      <c r="CW25" s="136">
        <f t="shared" si="29"/>
        <v>0</v>
      </c>
      <c r="CX25" s="136">
        <f t="shared" si="29"/>
        <v>0</v>
      </c>
      <c r="CY25" s="136">
        <f t="shared" si="29"/>
        <v>0</v>
      </c>
      <c r="CZ25" s="136">
        <f t="shared" si="29"/>
        <v>0</v>
      </c>
      <c r="DA25" s="136">
        <f t="shared" si="29"/>
        <v>0</v>
      </c>
      <c r="DB25" s="136">
        <f t="shared" si="29"/>
        <v>0</v>
      </c>
      <c r="DC25" s="136">
        <f t="shared" si="29"/>
        <v>0</v>
      </c>
      <c r="DD25" s="136">
        <f t="shared" si="29"/>
        <v>0</v>
      </c>
      <c r="DE25" s="136">
        <f t="shared" si="29"/>
        <v>0</v>
      </c>
      <c r="DF25" s="136">
        <f t="shared" si="29"/>
        <v>0</v>
      </c>
      <c r="DG25" s="136">
        <f t="shared" si="29"/>
        <v>0</v>
      </c>
      <c r="DH25" s="136">
        <f t="shared" si="29"/>
        <v>0</v>
      </c>
      <c r="DI25" s="136">
        <f t="shared" ref="DI25:DU26" si="30">SUMIF($EC$49:$EC$125,$EC25,DI$49:DI$125)</f>
        <v>0</v>
      </c>
      <c r="DJ25" s="136">
        <f t="shared" si="30"/>
        <v>0</v>
      </c>
      <c r="DK25" s="136">
        <f t="shared" si="30"/>
        <v>0</v>
      </c>
      <c r="DL25" s="136">
        <f t="shared" si="30"/>
        <v>0</v>
      </c>
      <c r="DM25" s="136">
        <f t="shared" si="30"/>
        <v>0</v>
      </c>
      <c r="DN25" s="136">
        <f t="shared" si="30"/>
        <v>0</v>
      </c>
      <c r="DO25" s="136">
        <f t="shared" si="30"/>
        <v>0</v>
      </c>
      <c r="DP25" s="136">
        <f t="shared" si="30"/>
        <v>0</v>
      </c>
      <c r="DQ25" s="136">
        <f t="shared" si="30"/>
        <v>0</v>
      </c>
      <c r="DR25" s="136">
        <f t="shared" si="30"/>
        <v>0</v>
      </c>
      <c r="DS25" s="136">
        <f t="shared" si="30"/>
        <v>0</v>
      </c>
      <c r="DT25" s="136">
        <f t="shared" si="30"/>
        <v>0</v>
      </c>
      <c r="DU25" s="136">
        <f t="shared" si="30"/>
        <v>0</v>
      </c>
      <c r="DV25" s="137">
        <f t="shared" si="2"/>
        <v>0</v>
      </c>
      <c r="DW25" s="73"/>
      <c r="EC25" s="138" t="str">
        <f>AN25 &amp; "0"</f>
        <v>Лизинг0</v>
      </c>
      <c r="ED25" s="139"/>
      <c r="EG25" s="138"/>
    </row>
    <row r="26" spans="3:152" ht="15" x14ac:dyDescent="0.25">
      <c r="C26" s="80"/>
      <c r="D26" s="129"/>
      <c r="E26" s="78"/>
      <c r="F26" s="131"/>
      <c r="G26" s="131"/>
      <c r="H26" s="131"/>
      <c r="I26" s="131"/>
      <c r="J26" s="131"/>
      <c r="K26" s="131"/>
      <c r="L26" s="131"/>
      <c r="M26" s="131"/>
      <c r="N26" s="131"/>
      <c r="O26" s="131"/>
      <c r="P26" s="131"/>
      <c r="Q26" s="131"/>
      <c r="R26" s="131"/>
      <c r="S26" s="131"/>
      <c r="T26" s="131"/>
      <c r="U26" s="131"/>
      <c r="V26" s="131"/>
      <c r="W26" s="131"/>
      <c r="X26" s="131"/>
      <c r="Y26" s="131"/>
      <c r="Z26" s="131"/>
      <c r="AA26" s="131"/>
      <c r="AB26" s="131"/>
      <c r="AC26" s="131"/>
      <c r="AD26" s="131"/>
      <c r="AE26" s="131"/>
      <c r="AF26" s="131"/>
      <c r="AG26" s="131"/>
      <c r="AH26" s="131"/>
      <c r="AI26" s="131"/>
      <c r="AJ26" s="131"/>
      <c r="AK26" s="131"/>
      <c r="AL26" s="132"/>
      <c r="AM26" s="133" t="s">
        <v>215</v>
      </c>
      <c r="AN26" s="134" t="s">
        <v>216</v>
      </c>
      <c r="AO26" s="135"/>
      <c r="AP26" s="135"/>
      <c r="AQ26" s="135"/>
      <c r="AR26" s="135"/>
      <c r="AS26" s="135"/>
      <c r="AT26" s="135"/>
      <c r="AU26" s="135"/>
      <c r="AV26" s="135"/>
      <c r="AW26" s="136">
        <f t="shared" si="26"/>
        <v>0</v>
      </c>
      <c r="AX26" s="136">
        <f t="shared" si="26"/>
        <v>0</v>
      </c>
      <c r="AY26" s="136">
        <f t="shared" si="26"/>
        <v>0</v>
      </c>
      <c r="AZ26" s="136">
        <f t="shared" si="26"/>
        <v>0</v>
      </c>
      <c r="BA26" s="136">
        <f t="shared" si="26"/>
        <v>0</v>
      </c>
      <c r="BB26" s="136">
        <f t="shared" si="26"/>
        <v>0</v>
      </c>
      <c r="BC26" s="136">
        <f t="shared" si="26"/>
        <v>0</v>
      </c>
      <c r="BD26" s="136">
        <f t="shared" si="26"/>
        <v>0</v>
      </c>
      <c r="BE26" s="136">
        <f t="shared" si="26"/>
        <v>0</v>
      </c>
      <c r="BF26" s="136">
        <f t="shared" si="26"/>
        <v>0</v>
      </c>
      <c r="BG26" s="136">
        <f t="shared" si="26"/>
        <v>0</v>
      </c>
      <c r="BH26" s="136">
        <f t="shared" si="26"/>
        <v>0</v>
      </c>
      <c r="BI26" s="136">
        <f t="shared" si="26"/>
        <v>0</v>
      </c>
      <c r="BJ26" s="136">
        <f t="shared" si="26"/>
        <v>0</v>
      </c>
      <c r="BK26" s="136">
        <f t="shared" si="26"/>
        <v>0</v>
      </c>
      <c r="BL26" s="136">
        <f t="shared" si="26"/>
        <v>0</v>
      </c>
      <c r="BM26" s="136">
        <f t="shared" si="27"/>
        <v>0</v>
      </c>
      <c r="BN26" s="136">
        <f t="shared" si="27"/>
        <v>0</v>
      </c>
      <c r="BO26" s="136">
        <f t="shared" si="27"/>
        <v>0</v>
      </c>
      <c r="BP26" s="136">
        <f t="shared" si="27"/>
        <v>0</v>
      </c>
      <c r="BQ26" s="136">
        <f t="shared" si="27"/>
        <v>0</v>
      </c>
      <c r="BR26" s="136">
        <f t="shared" si="27"/>
        <v>0</v>
      </c>
      <c r="BS26" s="136">
        <f t="shared" si="27"/>
        <v>0</v>
      </c>
      <c r="BT26" s="136">
        <f t="shared" si="27"/>
        <v>0</v>
      </c>
      <c r="BU26" s="136">
        <f t="shared" si="27"/>
        <v>0</v>
      </c>
      <c r="BV26" s="136">
        <f t="shared" si="27"/>
        <v>0</v>
      </c>
      <c r="BW26" s="136">
        <f t="shared" si="27"/>
        <v>0</v>
      </c>
      <c r="BX26" s="136">
        <f t="shared" si="27"/>
        <v>0</v>
      </c>
      <c r="BY26" s="136">
        <f t="shared" si="27"/>
        <v>0</v>
      </c>
      <c r="BZ26" s="136">
        <f t="shared" si="27"/>
        <v>0</v>
      </c>
      <c r="CA26" s="136">
        <f t="shared" si="27"/>
        <v>0</v>
      </c>
      <c r="CB26" s="136">
        <f t="shared" si="27"/>
        <v>0</v>
      </c>
      <c r="CC26" s="136">
        <f t="shared" si="28"/>
        <v>0</v>
      </c>
      <c r="CD26" s="136">
        <f t="shared" si="28"/>
        <v>0</v>
      </c>
      <c r="CE26" s="136">
        <f t="shared" si="28"/>
        <v>0</v>
      </c>
      <c r="CF26" s="136">
        <f t="shared" si="28"/>
        <v>0</v>
      </c>
      <c r="CG26" s="136">
        <f t="shared" si="28"/>
        <v>0</v>
      </c>
      <c r="CH26" s="136">
        <f t="shared" si="28"/>
        <v>0</v>
      </c>
      <c r="CI26" s="136">
        <f t="shared" si="28"/>
        <v>0</v>
      </c>
      <c r="CJ26" s="136">
        <f t="shared" si="28"/>
        <v>0</v>
      </c>
      <c r="CK26" s="136">
        <f t="shared" si="28"/>
        <v>0</v>
      </c>
      <c r="CL26" s="136">
        <f t="shared" si="28"/>
        <v>0</v>
      </c>
      <c r="CM26" s="136">
        <f t="shared" si="28"/>
        <v>0</v>
      </c>
      <c r="CN26" s="136">
        <f t="shared" si="28"/>
        <v>0</v>
      </c>
      <c r="CO26" s="136">
        <f t="shared" si="28"/>
        <v>0</v>
      </c>
      <c r="CP26" s="136">
        <f t="shared" si="28"/>
        <v>0</v>
      </c>
      <c r="CQ26" s="136">
        <f t="shared" si="28"/>
        <v>0</v>
      </c>
      <c r="CR26" s="136">
        <f t="shared" si="28"/>
        <v>0</v>
      </c>
      <c r="CS26" s="136">
        <f t="shared" si="29"/>
        <v>0</v>
      </c>
      <c r="CT26" s="136">
        <f t="shared" si="29"/>
        <v>0</v>
      </c>
      <c r="CU26" s="136">
        <f t="shared" si="29"/>
        <v>0</v>
      </c>
      <c r="CV26" s="136">
        <f t="shared" si="29"/>
        <v>0</v>
      </c>
      <c r="CW26" s="136">
        <f t="shared" si="29"/>
        <v>0</v>
      </c>
      <c r="CX26" s="136">
        <f t="shared" si="29"/>
        <v>0</v>
      </c>
      <c r="CY26" s="136">
        <f t="shared" si="29"/>
        <v>0</v>
      </c>
      <c r="CZ26" s="136">
        <f t="shared" si="29"/>
        <v>0</v>
      </c>
      <c r="DA26" s="136">
        <f t="shared" si="29"/>
        <v>0</v>
      </c>
      <c r="DB26" s="136">
        <f t="shared" si="29"/>
        <v>0</v>
      </c>
      <c r="DC26" s="136">
        <f t="shared" si="29"/>
        <v>0</v>
      </c>
      <c r="DD26" s="136">
        <f t="shared" si="29"/>
        <v>0</v>
      </c>
      <c r="DE26" s="136">
        <f t="shared" si="29"/>
        <v>0</v>
      </c>
      <c r="DF26" s="136">
        <f t="shared" si="29"/>
        <v>0</v>
      </c>
      <c r="DG26" s="136">
        <f t="shared" si="29"/>
        <v>0</v>
      </c>
      <c r="DH26" s="136">
        <f t="shared" si="29"/>
        <v>0</v>
      </c>
      <c r="DI26" s="136">
        <f t="shared" si="30"/>
        <v>0</v>
      </c>
      <c r="DJ26" s="136">
        <f t="shared" si="30"/>
        <v>0</v>
      </c>
      <c r="DK26" s="136">
        <f t="shared" si="30"/>
        <v>0</v>
      </c>
      <c r="DL26" s="136">
        <f t="shared" si="30"/>
        <v>0</v>
      </c>
      <c r="DM26" s="136">
        <f t="shared" si="30"/>
        <v>0</v>
      </c>
      <c r="DN26" s="136">
        <f t="shared" si="30"/>
        <v>0</v>
      </c>
      <c r="DO26" s="136">
        <f t="shared" si="30"/>
        <v>0</v>
      </c>
      <c r="DP26" s="136">
        <f t="shared" si="30"/>
        <v>0</v>
      </c>
      <c r="DQ26" s="136">
        <f t="shared" si="30"/>
        <v>0</v>
      </c>
      <c r="DR26" s="136">
        <f t="shared" si="30"/>
        <v>0</v>
      </c>
      <c r="DS26" s="136">
        <f t="shared" si="30"/>
        <v>0</v>
      </c>
      <c r="DT26" s="136">
        <f t="shared" si="30"/>
        <v>0</v>
      </c>
      <c r="DU26" s="136">
        <f t="shared" si="30"/>
        <v>0</v>
      </c>
      <c r="DV26" s="137">
        <f t="shared" si="2"/>
        <v>0</v>
      </c>
      <c r="DW26" s="73"/>
      <c r="EC26" s="138" t="str">
        <f>AN26 &amp; "0"</f>
        <v>Прочие0</v>
      </c>
      <c r="ED26" s="139"/>
      <c r="EG26" s="138"/>
    </row>
    <row r="27" spans="3:152" ht="15" hidden="1" x14ac:dyDescent="0.25">
      <c r="C27" s="80"/>
      <c r="D27" s="111"/>
      <c r="E27" s="112"/>
      <c r="F27" s="112"/>
      <c r="G27" s="112"/>
      <c r="H27" s="113"/>
      <c r="I27" s="114"/>
      <c r="J27" s="114"/>
      <c r="K27" s="114"/>
      <c r="L27" s="115"/>
      <c r="M27" s="115"/>
      <c r="N27" s="113"/>
      <c r="O27" s="115"/>
      <c r="P27" s="114"/>
      <c r="Q27" s="114"/>
      <c r="R27" s="114"/>
      <c r="S27" s="114"/>
      <c r="T27" s="114"/>
      <c r="U27" s="114"/>
      <c r="V27" s="112"/>
      <c r="W27" s="114"/>
      <c r="X27" s="114"/>
      <c r="Y27" s="114"/>
      <c r="Z27" s="114"/>
      <c r="AA27" s="114"/>
      <c r="AB27" s="114"/>
      <c r="AC27" s="114"/>
      <c r="AD27" s="114"/>
      <c r="AE27" s="114"/>
      <c r="AF27" s="114"/>
      <c r="AG27" s="114"/>
      <c r="AH27" s="114"/>
      <c r="AI27" s="114"/>
      <c r="AJ27" s="114"/>
      <c r="AK27" s="114"/>
      <c r="AL27" s="114"/>
      <c r="AM27" s="112"/>
      <c r="AN27" s="116" t="s">
        <v>217</v>
      </c>
      <c r="AO27" s="115"/>
      <c r="AP27" s="115"/>
      <c r="AQ27" s="115"/>
      <c r="AR27" s="115"/>
      <c r="AS27" s="115"/>
      <c r="AT27" s="115"/>
      <c r="AU27" s="115"/>
      <c r="AV27" s="115"/>
      <c r="AW27" s="142"/>
      <c r="AX27" s="142"/>
      <c r="AY27" s="142"/>
      <c r="AZ27" s="142"/>
      <c r="BA27" s="142"/>
      <c r="BB27" s="142"/>
      <c r="BC27" s="142"/>
      <c r="BD27" s="142"/>
      <c r="BE27" s="142"/>
      <c r="BF27" s="142"/>
      <c r="BG27" s="142"/>
      <c r="BH27" s="142"/>
      <c r="BI27" s="142"/>
      <c r="BJ27" s="142"/>
      <c r="BK27" s="142"/>
      <c r="BL27" s="142"/>
      <c r="BM27" s="142"/>
      <c r="BN27" s="142"/>
      <c r="BO27" s="142"/>
      <c r="BP27" s="142"/>
      <c r="BQ27" s="142"/>
      <c r="BR27" s="142"/>
      <c r="BS27" s="142"/>
      <c r="BT27" s="142"/>
      <c r="BU27" s="142"/>
      <c r="BV27" s="142"/>
      <c r="BW27" s="142"/>
      <c r="BX27" s="142"/>
      <c r="BY27" s="142"/>
      <c r="BZ27" s="142"/>
      <c r="CA27" s="142"/>
      <c r="CB27" s="142"/>
      <c r="CC27" s="142"/>
      <c r="CD27" s="142"/>
      <c r="CE27" s="142"/>
      <c r="CF27" s="142"/>
      <c r="CG27" s="142"/>
      <c r="CH27" s="142"/>
      <c r="CI27" s="142"/>
      <c r="CJ27" s="142"/>
      <c r="CK27" s="142"/>
      <c r="CL27" s="142"/>
      <c r="CM27" s="142"/>
      <c r="CN27" s="142"/>
      <c r="CO27" s="142"/>
      <c r="CP27" s="142"/>
      <c r="CQ27" s="142"/>
      <c r="CR27" s="142"/>
      <c r="CS27" s="142"/>
      <c r="CT27" s="142"/>
      <c r="CU27" s="142"/>
      <c r="CV27" s="142"/>
      <c r="CW27" s="142"/>
      <c r="CX27" s="142"/>
      <c r="CY27" s="142"/>
      <c r="CZ27" s="142"/>
      <c r="DA27" s="142"/>
      <c r="DB27" s="142"/>
      <c r="DC27" s="142"/>
      <c r="DD27" s="142"/>
      <c r="DE27" s="142"/>
      <c r="DF27" s="142"/>
      <c r="DG27" s="142"/>
      <c r="DH27" s="142"/>
      <c r="DI27" s="142"/>
      <c r="DJ27" s="142"/>
      <c r="DK27" s="142"/>
      <c r="DL27" s="142"/>
      <c r="DM27" s="142"/>
      <c r="DN27" s="142"/>
      <c r="DO27" s="142"/>
      <c r="DP27" s="142"/>
      <c r="DQ27" s="142"/>
      <c r="DR27" s="142"/>
      <c r="DS27" s="142"/>
      <c r="DT27" s="142"/>
      <c r="DU27" s="143"/>
      <c r="DV27" s="144"/>
      <c r="DW27" s="103"/>
      <c r="DX27" s="103"/>
      <c r="EC27" s="138"/>
      <c r="ED27" s="138"/>
    </row>
    <row r="28" spans="3:152" hidden="1" x14ac:dyDescent="0.25">
      <c r="C28" s="80"/>
      <c r="D28" s="117"/>
      <c r="E28" s="78"/>
      <c r="F28" s="118"/>
      <c r="G28" s="118"/>
      <c r="H28" s="118"/>
      <c r="I28" s="118"/>
      <c r="J28" s="118"/>
      <c r="K28" s="118"/>
      <c r="L28" s="118"/>
      <c r="M28" s="118"/>
      <c r="N28" s="118"/>
      <c r="O28" s="78"/>
      <c r="P28" s="78"/>
      <c r="Q28" s="78"/>
      <c r="R28" s="78"/>
      <c r="S28" s="78"/>
      <c r="T28" s="78"/>
      <c r="U28" s="78"/>
      <c r="V28" s="118"/>
      <c r="W28" s="118"/>
      <c r="X28" s="118"/>
      <c r="Y28" s="118"/>
      <c r="Z28" s="118"/>
      <c r="AA28" s="118"/>
      <c r="AB28" s="118"/>
      <c r="AC28" s="118"/>
      <c r="AD28" s="118"/>
      <c r="AE28" s="118"/>
      <c r="AF28" s="118"/>
      <c r="AG28" s="118"/>
      <c r="AH28" s="118"/>
      <c r="AI28" s="118"/>
      <c r="AJ28" s="118"/>
      <c r="AK28" s="118"/>
      <c r="AL28" s="119"/>
      <c r="AM28" s="118"/>
      <c r="AN28" s="119" t="s">
        <v>133</v>
      </c>
      <c r="AO28" s="118"/>
      <c r="AP28" s="118"/>
      <c r="AQ28" s="118"/>
      <c r="AR28" s="118"/>
      <c r="AS28" s="118"/>
      <c r="AT28" s="118"/>
      <c r="AU28" s="118"/>
      <c r="AV28" s="118"/>
      <c r="AW28" s="120">
        <f t="shared" ref="AW28:DH28" si="31">AW29+AW34+AW38+AW42</f>
        <v>0</v>
      </c>
      <c r="AX28" s="120">
        <f t="shared" si="31"/>
        <v>0</v>
      </c>
      <c r="AY28" s="120">
        <f t="shared" si="31"/>
        <v>0</v>
      </c>
      <c r="AZ28" s="120">
        <f t="shared" si="31"/>
        <v>0</v>
      </c>
      <c r="BA28" s="120">
        <f t="shared" si="31"/>
        <v>0</v>
      </c>
      <c r="BB28" s="120">
        <f t="shared" si="31"/>
        <v>0</v>
      </c>
      <c r="BC28" s="120">
        <f t="shared" si="31"/>
        <v>0</v>
      </c>
      <c r="BD28" s="120">
        <f t="shared" si="31"/>
        <v>0</v>
      </c>
      <c r="BE28" s="120">
        <f t="shared" si="31"/>
        <v>0</v>
      </c>
      <c r="BF28" s="120">
        <f t="shared" si="31"/>
        <v>0</v>
      </c>
      <c r="BG28" s="120">
        <f t="shared" si="31"/>
        <v>0</v>
      </c>
      <c r="BH28" s="120">
        <f t="shared" si="31"/>
        <v>0</v>
      </c>
      <c r="BI28" s="120">
        <f t="shared" si="31"/>
        <v>0</v>
      </c>
      <c r="BJ28" s="120">
        <f t="shared" si="31"/>
        <v>0</v>
      </c>
      <c r="BK28" s="120">
        <f t="shared" si="31"/>
        <v>0</v>
      </c>
      <c r="BL28" s="120">
        <f t="shared" si="31"/>
        <v>0</v>
      </c>
      <c r="BM28" s="120">
        <f t="shared" si="31"/>
        <v>0</v>
      </c>
      <c r="BN28" s="120">
        <f t="shared" si="31"/>
        <v>0</v>
      </c>
      <c r="BO28" s="120">
        <f t="shared" si="31"/>
        <v>0</v>
      </c>
      <c r="BP28" s="120">
        <f t="shared" si="31"/>
        <v>0</v>
      </c>
      <c r="BQ28" s="120">
        <f t="shared" si="31"/>
        <v>0</v>
      </c>
      <c r="BR28" s="120">
        <f t="shared" si="31"/>
        <v>0</v>
      </c>
      <c r="BS28" s="120">
        <f t="shared" si="31"/>
        <v>0</v>
      </c>
      <c r="BT28" s="120">
        <f t="shared" si="31"/>
        <v>0</v>
      </c>
      <c r="BU28" s="120">
        <f t="shared" si="31"/>
        <v>0</v>
      </c>
      <c r="BV28" s="120">
        <f t="shared" si="31"/>
        <v>0</v>
      </c>
      <c r="BW28" s="120">
        <f t="shared" si="31"/>
        <v>0</v>
      </c>
      <c r="BX28" s="120">
        <f t="shared" si="31"/>
        <v>0</v>
      </c>
      <c r="BY28" s="120">
        <f t="shared" si="31"/>
        <v>0</v>
      </c>
      <c r="BZ28" s="120">
        <f t="shared" si="31"/>
        <v>0</v>
      </c>
      <c r="CA28" s="120">
        <f t="shared" si="31"/>
        <v>0</v>
      </c>
      <c r="CB28" s="120">
        <f t="shared" si="31"/>
        <v>0</v>
      </c>
      <c r="CC28" s="120">
        <f t="shared" si="31"/>
        <v>0</v>
      </c>
      <c r="CD28" s="120">
        <f t="shared" si="31"/>
        <v>0</v>
      </c>
      <c r="CE28" s="120">
        <f t="shared" si="31"/>
        <v>0</v>
      </c>
      <c r="CF28" s="120">
        <f t="shared" si="31"/>
        <v>0</v>
      </c>
      <c r="CG28" s="120">
        <f t="shared" si="31"/>
        <v>0</v>
      </c>
      <c r="CH28" s="120">
        <f t="shared" si="31"/>
        <v>0</v>
      </c>
      <c r="CI28" s="120">
        <f t="shared" si="31"/>
        <v>0</v>
      </c>
      <c r="CJ28" s="120">
        <f t="shared" si="31"/>
        <v>0</v>
      </c>
      <c r="CK28" s="120">
        <f t="shared" si="31"/>
        <v>0</v>
      </c>
      <c r="CL28" s="120">
        <f t="shared" si="31"/>
        <v>0</v>
      </c>
      <c r="CM28" s="120">
        <f t="shared" si="31"/>
        <v>0</v>
      </c>
      <c r="CN28" s="120">
        <f t="shared" si="31"/>
        <v>0</v>
      </c>
      <c r="CO28" s="120">
        <f t="shared" si="31"/>
        <v>0</v>
      </c>
      <c r="CP28" s="120">
        <f t="shared" si="31"/>
        <v>0</v>
      </c>
      <c r="CQ28" s="120">
        <f t="shared" si="31"/>
        <v>0</v>
      </c>
      <c r="CR28" s="120">
        <f t="shared" si="31"/>
        <v>0</v>
      </c>
      <c r="CS28" s="120">
        <f t="shared" si="31"/>
        <v>0</v>
      </c>
      <c r="CT28" s="120">
        <f t="shared" si="31"/>
        <v>0</v>
      </c>
      <c r="CU28" s="120">
        <f t="shared" si="31"/>
        <v>0</v>
      </c>
      <c r="CV28" s="120">
        <f t="shared" si="31"/>
        <v>0</v>
      </c>
      <c r="CW28" s="120">
        <f t="shared" si="31"/>
        <v>0</v>
      </c>
      <c r="CX28" s="120">
        <f t="shared" si="31"/>
        <v>0</v>
      </c>
      <c r="CY28" s="120">
        <f t="shared" si="31"/>
        <v>0</v>
      </c>
      <c r="CZ28" s="120">
        <f t="shared" si="31"/>
        <v>0</v>
      </c>
      <c r="DA28" s="120">
        <f t="shared" si="31"/>
        <v>0</v>
      </c>
      <c r="DB28" s="120">
        <f t="shared" si="31"/>
        <v>0</v>
      </c>
      <c r="DC28" s="120">
        <f t="shared" si="31"/>
        <v>0</v>
      </c>
      <c r="DD28" s="120">
        <f t="shared" si="31"/>
        <v>0</v>
      </c>
      <c r="DE28" s="120">
        <f t="shared" si="31"/>
        <v>0</v>
      </c>
      <c r="DF28" s="120">
        <f t="shared" si="31"/>
        <v>0</v>
      </c>
      <c r="DG28" s="120">
        <f t="shared" si="31"/>
        <v>0</v>
      </c>
      <c r="DH28" s="120">
        <f t="shared" si="31"/>
        <v>0</v>
      </c>
      <c r="DI28" s="120">
        <f t="shared" ref="DI28:DY28" si="32">DI29+DI34+DI38+DI42</f>
        <v>0</v>
      </c>
      <c r="DJ28" s="120">
        <f t="shared" si="32"/>
        <v>0</v>
      </c>
      <c r="DK28" s="120">
        <f t="shared" si="32"/>
        <v>0</v>
      </c>
      <c r="DL28" s="120">
        <f t="shared" si="32"/>
        <v>0</v>
      </c>
      <c r="DM28" s="120">
        <f t="shared" si="32"/>
        <v>0</v>
      </c>
      <c r="DN28" s="120">
        <f t="shared" si="32"/>
        <v>0</v>
      </c>
      <c r="DO28" s="120">
        <f t="shared" si="32"/>
        <v>0</v>
      </c>
      <c r="DP28" s="120">
        <f t="shared" si="32"/>
        <v>0</v>
      </c>
      <c r="DQ28" s="120">
        <f t="shared" si="32"/>
        <v>0</v>
      </c>
      <c r="DR28" s="120">
        <f t="shared" si="32"/>
        <v>0</v>
      </c>
      <c r="DS28" s="120">
        <f t="shared" si="32"/>
        <v>0</v>
      </c>
      <c r="DT28" s="120">
        <f t="shared" si="32"/>
        <v>0</v>
      </c>
      <c r="DU28" s="120">
        <f t="shared" si="32"/>
        <v>0</v>
      </c>
      <c r="DV28" s="121">
        <f t="shared" ref="DV28:DV44" si="33">IF(BJ28 = 0, 0,BJ28/AY28*100)</f>
        <v>0</v>
      </c>
      <c r="DW28" s="122"/>
      <c r="DX28" s="123"/>
      <c r="EC28" s="138"/>
      <c r="ED28" s="138"/>
      <c r="EV28" s="138" t="str">
        <f>AN28&amp;"да"</f>
        <v>Всегода</v>
      </c>
    </row>
    <row r="29" spans="3:152" hidden="1" x14ac:dyDescent="0.25">
      <c r="C29" s="80"/>
      <c r="D29" s="125"/>
      <c r="E29" s="78"/>
      <c r="F29" s="118"/>
      <c r="G29" s="118"/>
      <c r="H29" s="118"/>
      <c r="I29" s="118"/>
      <c r="J29" s="118"/>
      <c r="K29" s="118"/>
      <c r="L29" s="118"/>
      <c r="M29" s="118"/>
      <c r="N29" s="118"/>
      <c r="O29" s="78"/>
      <c r="P29" s="78"/>
      <c r="Q29" s="78"/>
      <c r="R29" s="78"/>
      <c r="S29" s="78"/>
      <c r="T29" s="78"/>
      <c r="U29" s="78"/>
      <c r="V29" s="118"/>
      <c r="W29" s="118"/>
      <c r="X29" s="118"/>
      <c r="Y29" s="118"/>
      <c r="Z29" s="118"/>
      <c r="AA29" s="118"/>
      <c r="AB29" s="118"/>
      <c r="AC29" s="118"/>
      <c r="AD29" s="118"/>
      <c r="AE29" s="118"/>
      <c r="AF29" s="118"/>
      <c r="AG29" s="118"/>
      <c r="AH29" s="118"/>
      <c r="AI29" s="118"/>
      <c r="AJ29" s="118"/>
      <c r="AK29" s="118"/>
      <c r="AL29" s="119"/>
      <c r="AM29" s="126">
        <v>1</v>
      </c>
      <c r="AN29" s="119" t="s">
        <v>186</v>
      </c>
      <c r="AO29" s="118"/>
      <c r="AP29" s="118"/>
      <c r="AQ29" s="118"/>
      <c r="AR29" s="118"/>
      <c r="AS29" s="118"/>
      <c r="AT29" s="118"/>
      <c r="AU29" s="118"/>
      <c r="AV29" s="118"/>
      <c r="AW29" s="127">
        <f t="shared" ref="AW29:DH29" si="34">AW30+AW31+AW32+AW33</f>
        <v>0</v>
      </c>
      <c r="AX29" s="127">
        <f t="shared" si="34"/>
        <v>0</v>
      </c>
      <c r="AY29" s="127">
        <f t="shared" si="34"/>
        <v>0</v>
      </c>
      <c r="AZ29" s="127">
        <f t="shared" si="34"/>
        <v>0</v>
      </c>
      <c r="BA29" s="127">
        <f t="shared" si="34"/>
        <v>0</v>
      </c>
      <c r="BB29" s="127">
        <f t="shared" si="34"/>
        <v>0</v>
      </c>
      <c r="BC29" s="127">
        <f t="shared" si="34"/>
        <v>0</v>
      </c>
      <c r="BD29" s="127">
        <f t="shared" si="34"/>
        <v>0</v>
      </c>
      <c r="BE29" s="127">
        <f t="shared" si="34"/>
        <v>0</v>
      </c>
      <c r="BF29" s="127">
        <f t="shared" si="34"/>
        <v>0</v>
      </c>
      <c r="BG29" s="127">
        <f t="shared" si="34"/>
        <v>0</v>
      </c>
      <c r="BH29" s="127">
        <f t="shared" si="34"/>
        <v>0</v>
      </c>
      <c r="BI29" s="127">
        <f t="shared" si="34"/>
        <v>0</v>
      </c>
      <c r="BJ29" s="127">
        <f t="shared" si="34"/>
        <v>0</v>
      </c>
      <c r="BK29" s="127">
        <f t="shared" si="34"/>
        <v>0</v>
      </c>
      <c r="BL29" s="127">
        <f t="shared" si="34"/>
        <v>0</v>
      </c>
      <c r="BM29" s="127">
        <f t="shared" si="34"/>
        <v>0</v>
      </c>
      <c r="BN29" s="127">
        <f t="shared" si="34"/>
        <v>0</v>
      </c>
      <c r="BO29" s="127">
        <f t="shared" si="34"/>
        <v>0</v>
      </c>
      <c r="BP29" s="127">
        <f t="shared" si="34"/>
        <v>0</v>
      </c>
      <c r="BQ29" s="127">
        <f t="shared" si="34"/>
        <v>0</v>
      </c>
      <c r="BR29" s="127">
        <f t="shared" si="34"/>
        <v>0</v>
      </c>
      <c r="BS29" s="127">
        <f t="shared" si="34"/>
        <v>0</v>
      </c>
      <c r="BT29" s="127">
        <f t="shared" si="34"/>
        <v>0</v>
      </c>
      <c r="BU29" s="127">
        <f t="shared" si="34"/>
        <v>0</v>
      </c>
      <c r="BV29" s="127">
        <f t="shared" si="34"/>
        <v>0</v>
      </c>
      <c r="BW29" s="127">
        <f t="shared" si="34"/>
        <v>0</v>
      </c>
      <c r="BX29" s="127">
        <f t="shared" si="34"/>
        <v>0</v>
      </c>
      <c r="BY29" s="127">
        <f t="shared" si="34"/>
        <v>0</v>
      </c>
      <c r="BZ29" s="127">
        <f t="shared" si="34"/>
        <v>0</v>
      </c>
      <c r="CA29" s="127">
        <f t="shared" si="34"/>
        <v>0</v>
      </c>
      <c r="CB29" s="127">
        <f t="shared" si="34"/>
        <v>0</v>
      </c>
      <c r="CC29" s="127">
        <f t="shared" si="34"/>
        <v>0</v>
      </c>
      <c r="CD29" s="127">
        <f t="shared" si="34"/>
        <v>0</v>
      </c>
      <c r="CE29" s="127">
        <f t="shared" si="34"/>
        <v>0</v>
      </c>
      <c r="CF29" s="127">
        <f t="shared" si="34"/>
        <v>0</v>
      </c>
      <c r="CG29" s="127">
        <f t="shared" si="34"/>
        <v>0</v>
      </c>
      <c r="CH29" s="127">
        <f t="shared" si="34"/>
        <v>0</v>
      </c>
      <c r="CI29" s="127">
        <f t="shared" si="34"/>
        <v>0</v>
      </c>
      <c r="CJ29" s="127">
        <f t="shared" si="34"/>
        <v>0</v>
      </c>
      <c r="CK29" s="127">
        <f t="shared" si="34"/>
        <v>0</v>
      </c>
      <c r="CL29" s="127">
        <f t="shared" si="34"/>
        <v>0</v>
      </c>
      <c r="CM29" s="127">
        <f t="shared" si="34"/>
        <v>0</v>
      </c>
      <c r="CN29" s="127">
        <f t="shared" si="34"/>
        <v>0</v>
      </c>
      <c r="CO29" s="127">
        <f t="shared" si="34"/>
        <v>0</v>
      </c>
      <c r="CP29" s="127">
        <f t="shared" si="34"/>
        <v>0</v>
      </c>
      <c r="CQ29" s="127">
        <f t="shared" si="34"/>
        <v>0</v>
      </c>
      <c r="CR29" s="127">
        <f t="shared" si="34"/>
        <v>0</v>
      </c>
      <c r="CS29" s="127">
        <f t="shared" si="34"/>
        <v>0</v>
      </c>
      <c r="CT29" s="127">
        <f t="shared" si="34"/>
        <v>0</v>
      </c>
      <c r="CU29" s="127">
        <f t="shared" si="34"/>
        <v>0</v>
      </c>
      <c r="CV29" s="127">
        <f t="shared" si="34"/>
        <v>0</v>
      </c>
      <c r="CW29" s="127">
        <f t="shared" si="34"/>
        <v>0</v>
      </c>
      <c r="CX29" s="127">
        <f t="shared" si="34"/>
        <v>0</v>
      </c>
      <c r="CY29" s="127">
        <f t="shared" si="34"/>
        <v>0</v>
      </c>
      <c r="CZ29" s="127">
        <f t="shared" si="34"/>
        <v>0</v>
      </c>
      <c r="DA29" s="127">
        <f t="shared" si="34"/>
        <v>0</v>
      </c>
      <c r="DB29" s="127">
        <f t="shared" si="34"/>
        <v>0</v>
      </c>
      <c r="DC29" s="127">
        <f t="shared" si="34"/>
        <v>0</v>
      </c>
      <c r="DD29" s="127">
        <f t="shared" si="34"/>
        <v>0</v>
      </c>
      <c r="DE29" s="127">
        <f t="shared" si="34"/>
        <v>0</v>
      </c>
      <c r="DF29" s="127">
        <f t="shared" si="34"/>
        <v>0</v>
      </c>
      <c r="DG29" s="127">
        <f t="shared" si="34"/>
        <v>0</v>
      </c>
      <c r="DH29" s="127">
        <f t="shared" si="34"/>
        <v>0</v>
      </c>
      <c r="DI29" s="127">
        <f t="shared" ref="DI29:DY29" si="35">DI30+DI31+DI32+DI33</f>
        <v>0</v>
      </c>
      <c r="DJ29" s="127">
        <f t="shared" si="35"/>
        <v>0</v>
      </c>
      <c r="DK29" s="127">
        <f t="shared" si="35"/>
        <v>0</v>
      </c>
      <c r="DL29" s="127">
        <f t="shared" si="35"/>
        <v>0</v>
      </c>
      <c r="DM29" s="127">
        <f t="shared" si="35"/>
        <v>0</v>
      </c>
      <c r="DN29" s="127">
        <f t="shared" si="35"/>
        <v>0</v>
      </c>
      <c r="DO29" s="127">
        <f t="shared" si="35"/>
        <v>0</v>
      </c>
      <c r="DP29" s="127">
        <f t="shared" si="35"/>
        <v>0</v>
      </c>
      <c r="DQ29" s="127">
        <f t="shared" si="35"/>
        <v>0</v>
      </c>
      <c r="DR29" s="127">
        <f t="shared" si="35"/>
        <v>0</v>
      </c>
      <c r="DS29" s="127">
        <f t="shared" si="35"/>
        <v>0</v>
      </c>
      <c r="DT29" s="127">
        <f t="shared" si="35"/>
        <v>0</v>
      </c>
      <c r="DU29" s="127">
        <f t="shared" si="35"/>
        <v>0</v>
      </c>
      <c r="DV29" s="121">
        <f t="shared" si="33"/>
        <v>0</v>
      </c>
      <c r="DW29" s="73"/>
      <c r="DX29" s="73"/>
      <c r="EC29" s="139"/>
      <c r="ED29" s="138"/>
      <c r="EV29" s="138" t="str">
        <f>AN29&amp;"да"</f>
        <v>Собственные средствада</v>
      </c>
    </row>
    <row r="30" spans="3:152" ht="11.25" hidden="1" customHeight="1" x14ac:dyDescent="0.25">
      <c r="C30" s="80"/>
      <c r="D30" s="129"/>
      <c r="E30" s="78"/>
      <c r="F30" s="131"/>
      <c r="G30" s="131"/>
      <c r="H30" s="131"/>
      <c r="I30" s="131"/>
      <c r="J30" s="131"/>
      <c r="K30" s="131"/>
      <c r="L30" s="131"/>
      <c r="M30" s="131"/>
      <c r="N30" s="131"/>
      <c r="O30" s="78"/>
      <c r="P30" s="78"/>
      <c r="Q30" s="78"/>
      <c r="R30" s="78"/>
      <c r="S30" s="78"/>
      <c r="T30" s="78"/>
      <c r="U30" s="78"/>
      <c r="V30" s="131"/>
      <c r="W30" s="131"/>
      <c r="X30" s="131"/>
      <c r="Y30" s="131"/>
      <c r="Z30" s="131"/>
      <c r="AA30" s="131"/>
      <c r="AB30" s="131"/>
      <c r="AC30" s="131"/>
      <c r="AD30" s="131"/>
      <c r="AE30" s="131"/>
      <c r="AF30" s="131"/>
      <c r="AG30" s="131"/>
      <c r="AH30" s="131"/>
      <c r="AI30" s="131"/>
      <c r="AJ30" s="131"/>
      <c r="AK30" s="131"/>
      <c r="AL30" s="132"/>
      <c r="AM30" s="133" t="s">
        <v>187</v>
      </c>
      <c r="AN30" s="134" t="s">
        <v>188</v>
      </c>
      <c r="AO30" s="135"/>
      <c r="AP30" s="135"/>
      <c r="AQ30" s="135"/>
      <c r="AR30" s="135"/>
      <c r="AS30" s="135"/>
      <c r="AT30" s="135"/>
      <c r="AU30" s="135"/>
      <c r="AV30" s="135"/>
      <c r="AW30" s="136">
        <f t="shared" ref="AW30:BL33" si="36">SUMIF($ED$49:$ED$125,$ED30,AW$49:AW$125)</f>
        <v>0</v>
      </c>
      <c r="AX30" s="136">
        <f t="shared" si="36"/>
        <v>0</v>
      </c>
      <c r="AY30" s="136">
        <f t="shared" si="36"/>
        <v>0</v>
      </c>
      <c r="AZ30" s="136">
        <f t="shared" si="36"/>
        <v>0</v>
      </c>
      <c r="BA30" s="136">
        <f t="shared" si="36"/>
        <v>0</v>
      </c>
      <c r="BB30" s="136">
        <f t="shared" si="36"/>
        <v>0</v>
      </c>
      <c r="BC30" s="136">
        <f t="shared" si="36"/>
        <v>0</v>
      </c>
      <c r="BD30" s="136">
        <f t="shared" si="36"/>
        <v>0</v>
      </c>
      <c r="BE30" s="136">
        <f t="shared" si="36"/>
        <v>0</v>
      </c>
      <c r="BF30" s="136">
        <f t="shared" si="36"/>
        <v>0</v>
      </c>
      <c r="BG30" s="136">
        <f t="shared" si="36"/>
        <v>0</v>
      </c>
      <c r="BH30" s="136">
        <f t="shared" si="36"/>
        <v>0</v>
      </c>
      <c r="BI30" s="136">
        <f t="shared" si="36"/>
        <v>0</v>
      </c>
      <c r="BJ30" s="136">
        <f t="shared" si="36"/>
        <v>0</v>
      </c>
      <c r="BK30" s="136">
        <f t="shared" si="36"/>
        <v>0</v>
      </c>
      <c r="BL30" s="136">
        <f t="shared" si="36"/>
        <v>0</v>
      </c>
      <c r="BM30" s="136">
        <f t="shared" ref="BM30:CB33" si="37">SUMIF($ED$49:$ED$125,$ED30,BM$49:BM$125)</f>
        <v>0</v>
      </c>
      <c r="BN30" s="136">
        <f t="shared" si="37"/>
        <v>0</v>
      </c>
      <c r="BO30" s="136">
        <f t="shared" si="37"/>
        <v>0</v>
      </c>
      <c r="BP30" s="136">
        <f t="shared" si="37"/>
        <v>0</v>
      </c>
      <c r="BQ30" s="136">
        <f t="shared" si="37"/>
        <v>0</v>
      </c>
      <c r="BR30" s="136">
        <f t="shared" si="37"/>
        <v>0</v>
      </c>
      <c r="BS30" s="136">
        <f t="shared" si="37"/>
        <v>0</v>
      </c>
      <c r="BT30" s="136">
        <f t="shared" si="37"/>
        <v>0</v>
      </c>
      <c r="BU30" s="136">
        <f t="shared" si="37"/>
        <v>0</v>
      </c>
      <c r="BV30" s="136">
        <f t="shared" si="37"/>
        <v>0</v>
      </c>
      <c r="BW30" s="136">
        <f t="shared" si="37"/>
        <v>0</v>
      </c>
      <c r="BX30" s="136">
        <f t="shared" si="37"/>
        <v>0</v>
      </c>
      <c r="BY30" s="136">
        <f t="shared" si="37"/>
        <v>0</v>
      </c>
      <c r="BZ30" s="136">
        <f t="shared" si="37"/>
        <v>0</v>
      </c>
      <c r="CA30" s="136">
        <f t="shared" si="37"/>
        <v>0</v>
      </c>
      <c r="CB30" s="136">
        <f t="shared" si="37"/>
        <v>0</v>
      </c>
      <c r="CC30" s="136">
        <f t="shared" ref="CC30:CR33" si="38">SUMIF($ED$49:$ED$125,$ED30,CC$49:CC$125)</f>
        <v>0</v>
      </c>
      <c r="CD30" s="136">
        <f t="shared" si="38"/>
        <v>0</v>
      </c>
      <c r="CE30" s="136">
        <f t="shared" si="38"/>
        <v>0</v>
      </c>
      <c r="CF30" s="136">
        <f t="shared" si="38"/>
        <v>0</v>
      </c>
      <c r="CG30" s="136">
        <f t="shared" si="38"/>
        <v>0</v>
      </c>
      <c r="CH30" s="136">
        <f t="shared" si="38"/>
        <v>0</v>
      </c>
      <c r="CI30" s="136">
        <f t="shared" si="38"/>
        <v>0</v>
      </c>
      <c r="CJ30" s="136">
        <f t="shared" si="38"/>
        <v>0</v>
      </c>
      <c r="CK30" s="136">
        <f t="shared" si="38"/>
        <v>0</v>
      </c>
      <c r="CL30" s="136">
        <f t="shared" si="38"/>
        <v>0</v>
      </c>
      <c r="CM30" s="136">
        <f t="shared" si="38"/>
        <v>0</v>
      </c>
      <c r="CN30" s="136">
        <f t="shared" si="38"/>
        <v>0</v>
      </c>
      <c r="CO30" s="136">
        <f t="shared" si="38"/>
        <v>0</v>
      </c>
      <c r="CP30" s="136">
        <f t="shared" si="38"/>
        <v>0</v>
      </c>
      <c r="CQ30" s="136">
        <f t="shared" si="38"/>
        <v>0</v>
      </c>
      <c r="CR30" s="136">
        <f t="shared" si="38"/>
        <v>0</v>
      </c>
      <c r="CS30" s="136">
        <f t="shared" ref="CS30:DH33" si="39">SUMIF($ED$49:$ED$125,$ED30,CS$49:CS$125)</f>
        <v>0</v>
      </c>
      <c r="CT30" s="136">
        <f t="shared" si="39"/>
        <v>0</v>
      </c>
      <c r="CU30" s="136">
        <f t="shared" si="39"/>
        <v>0</v>
      </c>
      <c r="CV30" s="136">
        <f t="shared" si="39"/>
        <v>0</v>
      </c>
      <c r="CW30" s="136">
        <f t="shared" si="39"/>
        <v>0</v>
      </c>
      <c r="CX30" s="136">
        <f t="shared" si="39"/>
        <v>0</v>
      </c>
      <c r="CY30" s="136">
        <f t="shared" si="39"/>
        <v>0</v>
      </c>
      <c r="CZ30" s="136">
        <f t="shared" si="39"/>
        <v>0</v>
      </c>
      <c r="DA30" s="136">
        <f t="shared" si="39"/>
        <v>0</v>
      </c>
      <c r="DB30" s="136">
        <f t="shared" si="39"/>
        <v>0</v>
      </c>
      <c r="DC30" s="136">
        <f t="shared" si="39"/>
        <v>0</v>
      </c>
      <c r="DD30" s="136">
        <f t="shared" si="39"/>
        <v>0</v>
      </c>
      <c r="DE30" s="136">
        <f t="shared" si="39"/>
        <v>0</v>
      </c>
      <c r="DF30" s="136">
        <f t="shared" si="39"/>
        <v>0</v>
      </c>
      <c r="DG30" s="136">
        <f t="shared" si="39"/>
        <v>0</v>
      </c>
      <c r="DH30" s="136">
        <f t="shared" si="39"/>
        <v>0</v>
      </c>
      <c r="DI30" s="136">
        <f t="shared" ref="DI30:DU33" si="40">SUMIF($ED$49:$ED$125,$ED30,DI$49:DI$125)</f>
        <v>0</v>
      </c>
      <c r="DJ30" s="136">
        <f t="shared" si="40"/>
        <v>0</v>
      </c>
      <c r="DK30" s="136">
        <f t="shared" si="40"/>
        <v>0</v>
      </c>
      <c r="DL30" s="136">
        <f t="shared" si="40"/>
        <v>0</v>
      </c>
      <c r="DM30" s="136">
        <f t="shared" si="40"/>
        <v>0</v>
      </c>
      <c r="DN30" s="136">
        <f t="shared" si="40"/>
        <v>0</v>
      </c>
      <c r="DO30" s="136">
        <f t="shared" si="40"/>
        <v>0</v>
      </c>
      <c r="DP30" s="136">
        <f t="shared" si="40"/>
        <v>0</v>
      </c>
      <c r="DQ30" s="136">
        <f t="shared" si="40"/>
        <v>0</v>
      </c>
      <c r="DR30" s="136">
        <f t="shared" si="40"/>
        <v>0</v>
      </c>
      <c r="DS30" s="136">
        <f t="shared" si="40"/>
        <v>0</v>
      </c>
      <c r="DT30" s="136">
        <f t="shared" si="40"/>
        <v>0</v>
      </c>
      <c r="DU30" s="136">
        <f t="shared" si="40"/>
        <v>0</v>
      </c>
      <c r="DV30" s="137">
        <f t="shared" si="33"/>
        <v>0</v>
      </c>
      <c r="DW30" s="73"/>
      <c r="DX30" s="73"/>
      <c r="EC30" s="139"/>
      <c r="ED30" s="138" t="str">
        <f>AN30&amp;"да"</f>
        <v>Прибыль направляемая на инвестициида</v>
      </c>
      <c r="EG30" s="138" t="str">
        <f>AN30 &amp; "0"</f>
        <v>Прибыль направляемая на инвестиции0</v>
      </c>
      <c r="EV30" s="145"/>
    </row>
    <row r="31" spans="3:152" ht="15" hidden="1" x14ac:dyDescent="0.25">
      <c r="C31" s="80"/>
      <c r="D31" s="129"/>
      <c r="E31" s="78"/>
      <c r="F31" s="78"/>
      <c r="G31" s="78"/>
      <c r="H31" s="78"/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78"/>
      <c r="AC31" s="78"/>
      <c r="AD31" s="78"/>
      <c r="AE31" s="78"/>
      <c r="AF31" s="78"/>
      <c r="AG31" s="78"/>
      <c r="AH31" s="78"/>
      <c r="AI31" s="78"/>
      <c r="AJ31" s="78"/>
      <c r="AK31" s="78"/>
      <c r="AL31" s="117"/>
      <c r="AM31" s="133" t="s">
        <v>189</v>
      </c>
      <c r="AN31" s="140" t="s">
        <v>190</v>
      </c>
      <c r="AO31" s="141"/>
      <c r="AP31" s="141"/>
      <c r="AQ31" s="141"/>
      <c r="AR31" s="141"/>
      <c r="AS31" s="141"/>
      <c r="AT31" s="141"/>
      <c r="AU31" s="141"/>
      <c r="AV31" s="141"/>
      <c r="AW31" s="136">
        <f t="shared" si="36"/>
        <v>0</v>
      </c>
      <c r="AX31" s="136">
        <f t="shared" si="36"/>
        <v>0</v>
      </c>
      <c r="AY31" s="136">
        <f t="shared" si="36"/>
        <v>0</v>
      </c>
      <c r="AZ31" s="136">
        <f t="shared" si="36"/>
        <v>0</v>
      </c>
      <c r="BA31" s="136">
        <f t="shared" si="36"/>
        <v>0</v>
      </c>
      <c r="BB31" s="136">
        <f t="shared" si="36"/>
        <v>0</v>
      </c>
      <c r="BC31" s="136">
        <f t="shared" si="36"/>
        <v>0</v>
      </c>
      <c r="BD31" s="136">
        <f t="shared" si="36"/>
        <v>0</v>
      </c>
      <c r="BE31" s="136">
        <f t="shared" si="36"/>
        <v>0</v>
      </c>
      <c r="BF31" s="136">
        <f t="shared" si="36"/>
        <v>0</v>
      </c>
      <c r="BG31" s="136">
        <f t="shared" si="36"/>
        <v>0</v>
      </c>
      <c r="BH31" s="136">
        <f t="shared" si="36"/>
        <v>0</v>
      </c>
      <c r="BI31" s="136">
        <f t="shared" si="36"/>
        <v>0</v>
      </c>
      <c r="BJ31" s="136">
        <f t="shared" si="36"/>
        <v>0</v>
      </c>
      <c r="BK31" s="136">
        <f t="shared" si="36"/>
        <v>0</v>
      </c>
      <c r="BL31" s="136">
        <f t="shared" si="36"/>
        <v>0</v>
      </c>
      <c r="BM31" s="136">
        <f t="shared" si="37"/>
        <v>0</v>
      </c>
      <c r="BN31" s="136">
        <f t="shared" si="37"/>
        <v>0</v>
      </c>
      <c r="BO31" s="136">
        <f t="shared" si="37"/>
        <v>0</v>
      </c>
      <c r="BP31" s="136">
        <f t="shared" si="37"/>
        <v>0</v>
      </c>
      <c r="BQ31" s="136">
        <f t="shared" si="37"/>
        <v>0</v>
      </c>
      <c r="BR31" s="136">
        <f t="shared" si="37"/>
        <v>0</v>
      </c>
      <c r="BS31" s="136">
        <f t="shared" si="37"/>
        <v>0</v>
      </c>
      <c r="BT31" s="136">
        <f t="shared" si="37"/>
        <v>0</v>
      </c>
      <c r="BU31" s="136">
        <f t="shared" si="37"/>
        <v>0</v>
      </c>
      <c r="BV31" s="136">
        <f t="shared" si="37"/>
        <v>0</v>
      </c>
      <c r="BW31" s="136">
        <f t="shared" si="37"/>
        <v>0</v>
      </c>
      <c r="BX31" s="136">
        <f t="shared" si="37"/>
        <v>0</v>
      </c>
      <c r="BY31" s="136">
        <f t="shared" si="37"/>
        <v>0</v>
      </c>
      <c r="BZ31" s="136">
        <f t="shared" si="37"/>
        <v>0</v>
      </c>
      <c r="CA31" s="136">
        <f t="shared" si="37"/>
        <v>0</v>
      </c>
      <c r="CB31" s="136">
        <f t="shared" si="37"/>
        <v>0</v>
      </c>
      <c r="CC31" s="136">
        <f t="shared" si="38"/>
        <v>0</v>
      </c>
      <c r="CD31" s="136">
        <f t="shared" si="38"/>
        <v>0</v>
      </c>
      <c r="CE31" s="136">
        <f t="shared" si="38"/>
        <v>0</v>
      </c>
      <c r="CF31" s="136">
        <f t="shared" si="38"/>
        <v>0</v>
      </c>
      <c r="CG31" s="136">
        <f t="shared" si="38"/>
        <v>0</v>
      </c>
      <c r="CH31" s="136">
        <f t="shared" si="38"/>
        <v>0</v>
      </c>
      <c r="CI31" s="136">
        <f t="shared" si="38"/>
        <v>0</v>
      </c>
      <c r="CJ31" s="136">
        <f t="shared" si="38"/>
        <v>0</v>
      </c>
      <c r="CK31" s="136">
        <f t="shared" si="38"/>
        <v>0</v>
      </c>
      <c r="CL31" s="136">
        <f t="shared" si="38"/>
        <v>0</v>
      </c>
      <c r="CM31" s="136">
        <f t="shared" si="38"/>
        <v>0</v>
      </c>
      <c r="CN31" s="136">
        <f t="shared" si="38"/>
        <v>0</v>
      </c>
      <c r="CO31" s="136">
        <f t="shared" si="38"/>
        <v>0</v>
      </c>
      <c r="CP31" s="136">
        <f t="shared" si="38"/>
        <v>0</v>
      </c>
      <c r="CQ31" s="136">
        <f t="shared" si="38"/>
        <v>0</v>
      </c>
      <c r="CR31" s="136">
        <f t="shared" si="38"/>
        <v>0</v>
      </c>
      <c r="CS31" s="136">
        <f t="shared" si="39"/>
        <v>0</v>
      </c>
      <c r="CT31" s="136">
        <f t="shared" si="39"/>
        <v>0</v>
      </c>
      <c r="CU31" s="136">
        <f t="shared" si="39"/>
        <v>0</v>
      </c>
      <c r="CV31" s="136">
        <f t="shared" si="39"/>
        <v>0</v>
      </c>
      <c r="CW31" s="136">
        <f t="shared" si="39"/>
        <v>0</v>
      </c>
      <c r="CX31" s="136">
        <f t="shared" si="39"/>
        <v>0</v>
      </c>
      <c r="CY31" s="136">
        <f t="shared" si="39"/>
        <v>0</v>
      </c>
      <c r="CZ31" s="136">
        <f t="shared" si="39"/>
        <v>0</v>
      </c>
      <c r="DA31" s="136">
        <f t="shared" si="39"/>
        <v>0</v>
      </c>
      <c r="DB31" s="136">
        <f t="shared" si="39"/>
        <v>0</v>
      </c>
      <c r="DC31" s="136">
        <f t="shared" si="39"/>
        <v>0</v>
      </c>
      <c r="DD31" s="136">
        <f t="shared" si="39"/>
        <v>0</v>
      </c>
      <c r="DE31" s="136">
        <f t="shared" si="39"/>
        <v>0</v>
      </c>
      <c r="DF31" s="136">
        <f t="shared" si="39"/>
        <v>0</v>
      </c>
      <c r="DG31" s="136">
        <f t="shared" si="39"/>
        <v>0</v>
      </c>
      <c r="DH31" s="136">
        <f t="shared" si="39"/>
        <v>0</v>
      </c>
      <c r="DI31" s="136">
        <f t="shared" si="40"/>
        <v>0</v>
      </c>
      <c r="DJ31" s="136">
        <f t="shared" si="40"/>
        <v>0</v>
      </c>
      <c r="DK31" s="136">
        <f t="shared" si="40"/>
        <v>0</v>
      </c>
      <c r="DL31" s="136">
        <f t="shared" si="40"/>
        <v>0</v>
      </c>
      <c r="DM31" s="136">
        <f t="shared" si="40"/>
        <v>0</v>
      </c>
      <c r="DN31" s="136">
        <f t="shared" si="40"/>
        <v>0</v>
      </c>
      <c r="DO31" s="136">
        <f t="shared" si="40"/>
        <v>0</v>
      </c>
      <c r="DP31" s="136">
        <f t="shared" si="40"/>
        <v>0</v>
      </c>
      <c r="DQ31" s="136">
        <f t="shared" si="40"/>
        <v>0</v>
      </c>
      <c r="DR31" s="136">
        <f t="shared" si="40"/>
        <v>0</v>
      </c>
      <c r="DS31" s="136">
        <f t="shared" si="40"/>
        <v>0</v>
      </c>
      <c r="DT31" s="136">
        <f t="shared" si="40"/>
        <v>0</v>
      </c>
      <c r="DU31" s="136">
        <f t="shared" si="40"/>
        <v>0</v>
      </c>
      <c r="DV31" s="137">
        <f t="shared" si="33"/>
        <v>0</v>
      </c>
      <c r="DW31" s="73"/>
      <c r="DX31" s="73"/>
      <c r="EC31" s="139"/>
      <c r="ED31" s="138" t="str">
        <f>AN31&amp;"да"</f>
        <v>Амортизационные отчисленияда</v>
      </c>
      <c r="EG31" s="138" t="str">
        <f>AN31 &amp; "0"</f>
        <v>Амортизационные отчисления0</v>
      </c>
      <c r="EV31" s="145"/>
    </row>
    <row r="32" spans="3:152" ht="15" hidden="1" x14ac:dyDescent="0.25">
      <c r="C32" s="80"/>
      <c r="D32" s="129"/>
      <c r="E32" s="78"/>
      <c r="F32" s="78"/>
      <c r="G32" s="78"/>
      <c r="H32" s="78"/>
      <c r="I32" s="78"/>
      <c r="J32" s="78"/>
      <c r="K32" s="78"/>
      <c r="L32" s="78"/>
      <c r="M32" s="78"/>
      <c r="N32" s="78"/>
      <c r="O32" s="78"/>
      <c r="P32" s="78"/>
      <c r="Q32" s="78"/>
      <c r="R32" s="78"/>
      <c r="S32" s="78"/>
      <c r="T32" s="78"/>
      <c r="U32" s="78"/>
      <c r="V32" s="78"/>
      <c r="W32" s="78"/>
      <c r="X32" s="78"/>
      <c r="Y32" s="78"/>
      <c r="Z32" s="78"/>
      <c r="AA32" s="78"/>
      <c r="AB32" s="78"/>
      <c r="AC32" s="78"/>
      <c r="AD32" s="78"/>
      <c r="AE32" s="78"/>
      <c r="AF32" s="78"/>
      <c r="AG32" s="78"/>
      <c r="AH32" s="78"/>
      <c r="AI32" s="78"/>
      <c r="AJ32" s="78"/>
      <c r="AK32" s="78"/>
      <c r="AL32" s="117"/>
      <c r="AM32" s="133" t="s">
        <v>191</v>
      </c>
      <c r="AN32" s="140" t="s">
        <v>192</v>
      </c>
      <c r="AO32" s="141"/>
      <c r="AP32" s="141"/>
      <c r="AQ32" s="141"/>
      <c r="AR32" s="141"/>
      <c r="AS32" s="141"/>
      <c r="AT32" s="141"/>
      <c r="AU32" s="141"/>
      <c r="AV32" s="141"/>
      <c r="AW32" s="136">
        <f t="shared" si="36"/>
        <v>0</v>
      </c>
      <c r="AX32" s="136">
        <f t="shared" si="36"/>
        <v>0</v>
      </c>
      <c r="AY32" s="136">
        <f t="shared" si="36"/>
        <v>0</v>
      </c>
      <c r="AZ32" s="136">
        <f t="shared" si="36"/>
        <v>0</v>
      </c>
      <c r="BA32" s="136">
        <f t="shared" si="36"/>
        <v>0</v>
      </c>
      <c r="BB32" s="136">
        <f t="shared" si="36"/>
        <v>0</v>
      </c>
      <c r="BC32" s="136">
        <f t="shared" si="36"/>
        <v>0</v>
      </c>
      <c r="BD32" s="136">
        <f t="shared" si="36"/>
        <v>0</v>
      </c>
      <c r="BE32" s="136">
        <f t="shared" si="36"/>
        <v>0</v>
      </c>
      <c r="BF32" s="136">
        <f t="shared" si="36"/>
        <v>0</v>
      </c>
      <c r="BG32" s="136">
        <f t="shared" si="36"/>
        <v>0</v>
      </c>
      <c r="BH32" s="136">
        <f t="shared" si="36"/>
        <v>0</v>
      </c>
      <c r="BI32" s="136">
        <f t="shared" si="36"/>
        <v>0</v>
      </c>
      <c r="BJ32" s="136">
        <f t="shared" si="36"/>
        <v>0</v>
      </c>
      <c r="BK32" s="136">
        <f t="shared" si="36"/>
        <v>0</v>
      </c>
      <c r="BL32" s="136">
        <f t="shared" si="36"/>
        <v>0</v>
      </c>
      <c r="BM32" s="136">
        <f t="shared" si="37"/>
        <v>0</v>
      </c>
      <c r="BN32" s="136">
        <f t="shared" si="37"/>
        <v>0</v>
      </c>
      <c r="BO32" s="136">
        <f t="shared" si="37"/>
        <v>0</v>
      </c>
      <c r="BP32" s="136">
        <f t="shared" si="37"/>
        <v>0</v>
      </c>
      <c r="BQ32" s="136">
        <f t="shared" si="37"/>
        <v>0</v>
      </c>
      <c r="BR32" s="136">
        <f t="shared" si="37"/>
        <v>0</v>
      </c>
      <c r="BS32" s="136">
        <f t="shared" si="37"/>
        <v>0</v>
      </c>
      <c r="BT32" s="136">
        <f t="shared" si="37"/>
        <v>0</v>
      </c>
      <c r="BU32" s="136">
        <f t="shared" si="37"/>
        <v>0</v>
      </c>
      <c r="BV32" s="136">
        <f t="shared" si="37"/>
        <v>0</v>
      </c>
      <c r="BW32" s="136">
        <f t="shared" si="37"/>
        <v>0</v>
      </c>
      <c r="BX32" s="136">
        <f t="shared" si="37"/>
        <v>0</v>
      </c>
      <c r="BY32" s="136">
        <f t="shared" si="37"/>
        <v>0</v>
      </c>
      <c r="BZ32" s="136">
        <f t="shared" si="37"/>
        <v>0</v>
      </c>
      <c r="CA32" s="136">
        <f t="shared" si="37"/>
        <v>0</v>
      </c>
      <c r="CB32" s="136">
        <f t="shared" si="37"/>
        <v>0</v>
      </c>
      <c r="CC32" s="136">
        <f t="shared" si="38"/>
        <v>0</v>
      </c>
      <c r="CD32" s="136">
        <f t="shared" si="38"/>
        <v>0</v>
      </c>
      <c r="CE32" s="136">
        <f t="shared" si="38"/>
        <v>0</v>
      </c>
      <c r="CF32" s="136">
        <f t="shared" si="38"/>
        <v>0</v>
      </c>
      <c r="CG32" s="136">
        <f t="shared" si="38"/>
        <v>0</v>
      </c>
      <c r="CH32" s="136">
        <f t="shared" si="38"/>
        <v>0</v>
      </c>
      <c r="CI32" s="136">
        <f t="shared" si="38"/>
        <v>0</v>
      </c>
      <c r="CJ32" s="136">
        <f t="shared" si="38"/>
        <v>0</v>
      </c>
      <c r="CK32" s="136">
        <f t="shared" si="38"/>
        <v>0</v>
      </c>
      <c r="CL32" s="136">
        <f t="shared" si="38"/>
        <v>0</v>
      </c>
      <c r="CM32" s="136">
        <f t="shared" si="38"/>
        <v>0</v>
      </c>
      <c r="CN32" s="136">
        <f t="shared" si="38"/>
        <v>0</v>
      </c>
      <c r="CO32" s="136">
        <f t="shared" si="38"/>
        <v>0</v>
      </c>
      <c r="CP32" s="136">
        <f t="shared" si="38"/>
        <v>0</v>
      </c>
      <c r="CQ32" s="136">
        <f t="shared" si="38"/>
        <v>0</v>
      </c>
      <c r="CR32" s="136">
        <f t="shared" si="38"/>
        <v>0</v>
      </c>
      <c r="CS32" s="136">
        <f t="shared" si="39"/>
        <v>0</v>
      </c>
      <c r="CT32" s="136">
        <f t="shared" si="39"/>
        <v>0</v>
      </c>
      <c r="CU32" s="136">
        <f t="shared" si="39"/>
        <v>0</v>
      </c>
      <c r="CV32" s="136">
        <f t="shared" si="39"/>
        <v>0</v>
      </c>
      <c r="CW32" s="136">
        <f t="shared" si="39"/>
        <v>0</v>
      </c>
      <c r="CX32" s="136">
        <f t="shared" si="39"/>
        <v>0</v>
      </c>
      <c r="CY32" s="136">
        <f t="shared" si="39"/>
        <v>0</v>
      </c>
      <c r="CZ32" s="136">
        <f t="shared" si="39"/>
        <v>0</v>
      </c>
      <c r="DA32" s="136">
        <f t="shared" si="39"/>
        <v>0</v>
      </c>
      <c r="DB32" s="136">
        <f t="shared" si="39"/>
        <v>0</v>
      </c>
      <c r="DC32" s="136">
        <f t="shared" si="39"/>
        <v>0</v>
      </c>
      <c r="DD32" s="136">
        <f t="shared" si="39"/>
        <v>0</v>
      </c>
      <c r="DE32" s="136">
        <f t="shared" si="39"/>
        <v>0</v>
      </c>
      <c r="DF32" s="136">
        <f t="shared" si="39"/>
        <v>0</v>
      </c>
      <c r="DG32" s="136">
        <f t="shared" si="39"/>
        <v>0</v>
      </c>
      <c r="DH32" s="136">
        <f t="shared" si="39"/>
        <v>0</v>
      </c>
      <c r="DI32" s="136">
        <f t="shared" si="40"/>
        <v>0</v>
      </c>
      <c r="DJ32" s="136">
        <f t="shared" si="40"/>
        <v>0</v>
      </c>
      <c r="DK32" s="136">
        <f t="shared" si="40"/>
        <v>0</v>
      </c>
      <c r="DL32" s="136">
        <f t="shared" si="40"/>
        <v>0</v>
      </c>
      <c r="DM32" s="136">
        <f t="shared" si="40"/>
        <v>0</v>
      </c>
      <c r="DN32" s="136">
        <f t="shared" si="40"/>
        <v>0</v>
      </c>
      <c r="DO32" s="136">
        <f t="shared" si="40"/>
        <v>0</v>
      </c>
      <c r="DP32" s="136">
        <f t="shared" si="40"/>
        <v>0</v>
      </c>
      <c r="DQ32" s="136">
        <f t="shared" si="40"/>
        <v>0</v>
      </c>
      <c r="DR32" s="136">
        <f t="shared" si="40"/>
        <v>0</v>
      </c>
      <c r="DS32" s="136">
        <f t="shared" si="40"/>
        <v>0</v>
      </c>
      <c r="DT32" s="136">
        <f t="shared" si="40"/>
        <v>0</v>
      </c>
      <c r="DU32" s="136">
        <f t="shared" si="40"/>
        <v>0</v>
      </c>
      <c r="DV32" s="137">
        <f t="shared" si="33"/>
        <v>0</v>
      </c>
      <c r="DW32" s="73"/>
      <c r="DX32" s="73"/>
      <c r="EC32" s="139"/>
      <c r="ED32" s="138" t="str">
        <f>AN32&amp;"да"</f>
        <v>Прочие собственные средствада</v>
      </c>
      <c r="EG32" s="138" t="str">
        <f>AN32 &amp; "0"</f>
        <v>Прочие собственные средства0</v>
      </c>
      <c r="EV32" s="145"/>
    </row>
    <row r="33" spans="3:152" ht="11.25" hidden="1" customHeight="1" x14ac:dyDescent="0.25">
      <c r="C33" s="80"/>
      <c r="D33" s="129"/>
      <c r="E33" s="78"/>
      <c r="F33" s="78"/>
      <c r="G33" s="78"/>
      <c r="H33" s="78"/>
      <c r="I33" s="78"/>
      <c r="J33" s="78"/>
      <c r="K33" s="78"/>
      <c r="L33" s="78"/>
      <c r="M33" s="78"/>
      <c r="N33" s="78"/>
      <c r="O33" s="78"/>
      <c r="P33" s="78"/>
      <c r="Q33" s="78"/>
      <c r="R33" s="78"/>
      <c r="S33" s="78"/>
      <c r="T33" s="78"/>
      <c r="U33" s="78"/>
      <c r="V33" s="78"/>
      <c r="W33" s="78"/>
      <c r="X33" s="78"/>
      <c r="Y33" s="78"/>
      <c r="Z33" s="78"/>
      <c r="AA33" s="78"/>
      <c r="AB33" s="78"/>
      <c r="AC33" s="78"/>
      <c r="AD33" s="78"/>
      <c r="AE33" s="78"/>
      <c r="AF33" s="78"/>
      <c r="AG33" s="78"/>
      <c r="AH33" s="78"/>
      <c r="AI33" s="78"/>
      <c r="AJ33" s="78"/>
      <c r="AK33" s="78"/>
      <c r="AL33" s="117"/>
      <c r="AM33" s="133" t="s">
        <v>193</v>
      </c>
      <c r="AN33" s="134" t="s">
        <v>194</v>
      </c>
      <c r="AO33" s="135"/>
      <c r="AP33" s="135"/>
      <c r="AQ33" s="135"/>
      <c r="AR33" s="135"/>
      <c r="AS33" s="135"/>
      <c r="AT33" s="135"/>
      <c r="AU33" s="135"/>
      <c r="AV33" s="135"/>
      <c r="AW33" s="136">
        <f t="shared" si="36"/>
        <v>0</v>
      </c>
      <c r="AX33" s="136">
        <f t="shared" si="36"/>
        <v>0</v>
      </c>
      <c r="AY33" s="136">
        <f t="shared" si="36"/>
        <v>0</v>
      </c>
      <c r="AZ33" s="136">
        <f t="shared" si="36"/>
        <v>0</v>
      </c>
      <c r="BA33" s="136">
        <f t="shared" si="36"/>
        <v>0</v>
      </c>
      <c r="BB33" s="136">
        <f t="shared" si="36"/>
        <v>0</v>
      </c>
      <c r="BC33" s="136">
        <f t="shared" si="36"/>
        <v>0</v>
      </c>
      <c r="BD33" s="136">
        <f t="shared" si="36"/>
        <v>0</v>
      </c>
      <c r="BE33" s="136">
        <f t="shared" si="36"/>
        <v>0</v>
      </c>
      <c r="BF33" s="136">
        <f t="shared" si="36"/>
        <v>0</v>
      </c>
      <c r="BG33" s="136">
        <f t="shared" si="36"/>
        <v>0</v>
      </c>
      <c r="BH33" s="136">
        <f t="shared" si="36"/>
        <v>0</v>
      </c>
      <c r="BI33" s="136">
        <f t="shared" si="36"/>
        <v>0</v>
      </c>
      <c r="BJ33" s="136">
        <f t="shared" si="36"/>
        <v>0</v>
      </c>
      <c r="BK33" s="136">
        <f t="shared" si="36"/>
        <v>0</v>
      </c>
      <c r="BL33" s="136">
        <f t="shared" si="36"/>
        <v>0</v>
      </c>
      <c r="BM33" s="136">
        <f t="shared" si="37"/>
        <v>0</v>
      </c>
      <c r="BN33" s="136">
        <f t="shared" si="37"/>
        <v>0</v>
      </c>
      <c r="BO33" s="136">
        <f t="shared" si="37"/>
        <v>0</v>
      </c>
      <c r="BP33" s="136">
        <f t="shared" si="37"/>
        <v>0</v>
      </c>
      <c r="BQ33" s="136">
        <f t="shared" si="37"/>
        <v>0</v>
      </c>
      <c r="BR33" s="136">
        <f t="shared" si="37"/>
        <v>0</v>
      </c>
      <c r="BS33" s="136">
        <f t="shared" si="37"/>
        <v>0</v>
      </c>
      <c r="BT33" s="136">
        <f t="shared" si="37"/>
        <v>0</v>
      </c>
      <c r="BU33" s="136">
        <f t="shared" si="37"/>
        <v>0</v>
      </c>
      <c r="BV33" s="136">
        <f t="shared" si="37"/>
        <v>0</v>
      </c>
      <c r="BW33" s="136">
        <f t="shared" si="37"/>
        <v>0</v>
      </c>
      <c r="BX33" s="136">
        <f t="shared" si="37"/>
        <v>0</v>
      </c>
      <c r="BY33" s="136">
        <f t="shared" si="37"/>
        <v>0</v>
      </c>
      <c r="BZ33" s="136">
        <f t="shared" si="37"/>
        <v>0</v>
      </c>
      <c r="CA33" s="136">
        <f t="shared" si="37"/>
        <v>0</v>
      </c>
      <c r="CB33" s="136">
        <f t="shared" si="37"/>
        <v>0</v>
      </c>
      <c r="CC33" s="136">
        <f t="shared" si="38"/>
        <v>0</v>
      </c>
      <c r="CD33" s="136">
        <f t="shared" si="38"/>
        <v>0</v>
      </c>
      <c r="CE33" s="136">
        <f t="shared" si="38"/>
        <v>0</v>
      </c>
      <c r="CF33" s="136">
        <f t="shared" si="38"/>
        <v>0</v>
      </c>
      <c r="CG33" s="136">
        <f t="shared" si="38"/>
        <v>0</v>
      </c>
      <c r="CH33" s="136">
        <f t="shared" si="38"/>
        <v>0</v>
      </c>
      <c r="CI33" s="136">
        <f t="shared" si="38"/>
        <v>0</v>
      </c>
      <c r="CJ33" s="136">
        <f t="shared" si="38"/>
        <v>0</v>
      </c>
      <c r="CK33" s="136">
        <f t="shared" si="38"/>
        <v>0</v>
      </c>
      <c r="CL33" s="136">
        <f t="shared" si="38"/>
        <v>0</v>
      </c>
      <c r="CM33" s="136">
        <f t="shared" si="38"/>
        <v>0</v>
      </c>
      <c r="CN33" s="136">
        <f t="shared" si="38"/>
        <v>0</v>
      </c>
      <c r="CO33" s="136">
        <f t="shared" si="38"/>
        <v>0</v>
      </c>
      <c r="CP33" s="136">
        <f t="shared" si="38"/>
        <v>0</v>
      </c>
      <c r="CQ33" s="136">
        <f t="shared" si="38"/>
        <v>0</v>
      </c>
      <c r="CR33" s="136">
        <f t="shared" si="38"/>
        <v>0</v>
      </c>
      <c r="CS33" s="136">
        <f t="shared" si="39"/>
        <v>0</v>
      </c>
      <c r="CT33" s="136">
        <f t="shared" si="39"/>
        <v>0</v>
      </c>
      <c r="CU33" s="136">
        <f t="shared" si="39"/>
        <v>0</v>
      </c>
      <c r="CV33" s="136">
        <f t="shared" si="39"/>
        <v>0</v>
      </c>
      <c r="CW33" s="136">
        <f t="shared" si="39"/>
        <v>0</v>
      </c>
      <c r="CX33" s="136">
        <f t="shared" si="39"/>
        <v>0</v>
      </c>
      <c r="CY33" s="136">
        <f t="shared" si="39"/>
        <v>0</v>
      </c>
      <c r="CZ33" s="136">
        <f t="shared" si="39"/>
        <v>0</v>
      </c>
      <c r="DA33" s="136">
        <f t="shared" si="39"/>
        <v>0</v>
      </c>
      <c r="DB33" s="136">
        <f t="shared" si="39"/>
        <v>0</v>
      </c>
      <c r="DC33" s="136">
        <f t="shared" si="39"/>
        <v>0</v>
      </c>
      <c r="DD33" s="136">
        <f t="shared" si="39"/>
        <v>0</v>
      </c>
      <c r="DE33" s="136">
        <f t="shared" si="39"/>
        <v>0</v>
      </c>
      <c r="DF33" s="136">
        <f t="shared" si="39"/>
        <v>0</v>
      </c>
      <c r="DG33" s="136">
        <f t="shared" si="39"/>
        <v>0</v>
      </c>
      <c r="DH33" s="136">
        <f t="shared" si="39"/>
        <v>0</v>
      </c>
      <c r="DI33" s="136">
        <f t="shared" si="40"/>
        <v>0</v>
      </c>
      <c r="DJ33" s="136">
        <f t="shared" si="40"/>
        <v>0</v>
      </c>
      <c r="DK33" s="136">
        <f t="shared" si="40"/>
        <v>0</v>
      </c>
      <c r="DL33" s="136">
        <f t="shared" si="40"/>
        <v>0</v>
      </c>
      <c r="DM33" s="136">
        <f t="shared" si="40"/>
        <v>0</v>
      </c>
      <c r="DN33" s="136">
        <f t="shared" si="40"/>
        <v>0</v>
      </c>
      <c r="DO33" s="136">
        <f t="shared" si="40"/>
        <v>0</v>
      </c>
      <c r="DP33" s="136">
        <f t="shared" si="40"/>
        <v>0</v>
      </c>
      <c r="DQ33" s="136">
        <f t="shared" si="40"/>
        <v>0</v>
      </c>
      <c r="DR33" s="136">
        <f t="shared" si="40"/>
        <v>0</v>
      </c>
      <c r="DS33" s="136">
        <f t="shared" si="40"/>
        <v>0</v>
      </c>
      <c r="DT33" s="136">
        <f t="shared" si="40"/>
        <v>0</v>
      </c>
      <c r="DU33" s="136">
        <f t="shared" si="40"/>
        <v>0</v>
      </c>
      <c r="DV33" s="137">
        <f t="shared" si="33"/>
        <v>0</v>
      </c>
      <c r="DW33" s="73"/>
      <c r="DX33" s="73"/>
      <c r="EC33" s="139"/>
      <c r="ED33" s="138" t="str">
        <f>AN33&amp;"да"</f>
        <v>За счет платы за технологическое присоединениеда</v>
      </c>
      <c r="EG33" s="138" t="str">
        <f>AN33 &amp; "0"</f>
        <v>За счет платы за технологическое присоединение0</v>
      </c>
      <c r="EV33" s="145"/>
    </row>
    <row r="34" spans="3:152" hidden="1" x14ac:dyDescent="0.25">
      <c r="C34" s="80"/>
      <c r="D34" s="125"/>
      <c r="E34" s="78"/>
      <c r="F34" s="118"/>
      <c r="G34" s="118"/>
      <c r="H34" s="118"/>
      <c r="I34" s="118"/>
      <c r="J34" s="118"/>
      <c r="K34" s="118"/>
      <c r="L34" s="118"/>
      <c r="M34" s="118"/>
      <c r="N34" s="118"/>
      <c r="O34" s="118"/>
      <c r="P34" s="118"/>
      <c r="Q34" s="118"/>
      <c r="R34" s="118"/>
      <c r="S34" s="118"/>
      <c r="T34" s="118"/>
      <c r="U34" s="118"/>
      <c r="V34" s="118"/>
      <c r="W34" s="118"/>
      <c r="X34" s="118"/>
      <c r="Y34" s="118"/>
      <c r="Z34" s="118"/>
      <c r="AA34" s="118"/>
      <c r="AB34" s="118"/>
      <c r="AC34" s="118"/>
      <c r="AD34" s="118"/>
      <c r="AE34" s="118"/>
      <c r="AF34" s="118"/>
      <c r="AG34" s="118"/>
      <c r="AH34" s="118"/>
      <c r="AI34" s="118"/>
      <c r="AJ34" s="118"/>
      <c r="AK34" s="118"/>
      <c r="AL34" s="119"/>
      <c r="AM34" s="126" t="s">
        <v>195</v>
      </c>
      <c r="AN34" s="119" t="s">
        <v>196</v>
      </c>
      <c r="AO34" s="118"/>
      <c r="AP34" s="118"/>
      <c r="AQ34" s="118"/>
      <c r="AR34" s="118"/>
      <c r="AS34" s="118"/>
      <c r="AT34" s="118"/>
      <c r="AU34" s="118"/>
      <c r="AV34" s="118"/>
      <c r="AW34" s="127">
        <f t="shared" ref="AW34:BP34" si="41">SUM(AW35:AW37)</f>
        <v>0</v>
      </c>
      <c r="AX34" s="127">
        <f t="shared" si="41"/>
        <v>0</v>
      </c>
      <c r="AY34" s="127">
        <f t="shared" si="41"/>
        <v>0</v>
      </c>
      <c r="AZ34" s="127">
        <f t="shared" si="41"/>
        <v>0</v>
      </c>
      <c r="BA34" s="127">
        <f t="shared" si="41"/>
        <v>0</v>
      </c>
      <c r="BB34" s="127">
        <f t="shared" si="41"/>
        <v>0</v>
      </c>
      <c r="BC34" s="127">
        <f t="shared" si="41"/>
        <v>0</v>
      </c>
      <c r="BD34" s="127">
        <f t="shared" si="41"/>
        <v>0</v>
      </c>
      <c r="BE34" s="127">
        <f t="shared" si="41"/>
        <v>0</v>
      </c>
      <c r="BF34" s="127">
        <f t="shared" si="41"/>
        <v>0</v>
      </c>
      <c r="BG34" s="127">
        <f t="shared" si="41"/>
        <v>0</v>
      </c>
      <c r="BH34" s="127">
        <f t="shared" si="41"/>
        <v>0</v>
      </c>
      <c r="BI34" s="127">
        <f t="shared" si="41"/>
        <v>0</v>
      </c>
      <c r="BJ34" s="127">
        <f t="shared" si="41"/>
        <v>0</v>
      </c>
      <c r="BK34" s="127">
        <f t="shared" si="41"/>
        <v>0</v>
      </c>
      <c r="BL34" s="127">
        <f t="shared" si="41"/>
        <v>0</v>
      </c>
      <c r="BM34" s="127">
        <f t="shared" si="41"/>
        <v>0</v>
      </c>
      <c r="BN34" s="127">
        <f t="shared" si="41"/>
        <v>0</v>
      </c>
      <c r="BO34" s="127">
        <f t="shared" si="41"/>
        <v>0</v>
      </c>
      <c r="BP34" s="127">
        <f t="shared" si="41"/>
        <v>0</v>
      </c>
      <c r="BQ34" s="127">
        <f t="shared" ref="BQ34:DU34" si="42">SUM(BQ35:BQ37)</f>
        <v>0</v>
      </c>
      <c r="BR34" s="127">
        <f t="shared" si="42"/>
        <v>0</v>
      </c>
      <c r="BS34" s="127">
        <f t="shared" si="42"/>
        <v>0</v>
      </c>
      <c r="BT34" s="127">
        <f t="shared" si="42"/>
        <v>0</v>
      </c>
      <c r="BU34" s="127">
        <f t="shared" si="42"/>
        <v>0</v>
      </c>
      <c r="BV34" s="127">
        <f t="shared" si="42"/>
        <v>0</v>
      </c>
      <c r="BW34" s="127">
        <f t="shared" si="42"/>
        <v>0</v>
      </c>
      <c r="BX34" s="127">
        <f t="shared" si="42"/>
        <v>0</v>
      </c>
      <c r="BY34" s="127">
        <f t="shared" si="42"/>
        <v>0</v>
      </c>
      <c r="BZ34" s="127">
        <f t="shared" si="42"/>
        <v>0</v>
      </c>
      <c r="CA34" s="127">
        <f t="shared" si="42"/>
        <v>0</v>
      </c>
      <c r="CB34" s="127">
        <f t="shared" si="42"/>
        <v>0</v>
      </c>
      <c r="CC34" s="127">
        <f t="shared" si="42"/>
        <v>0</v>
      </c>
      <c r="CD34" s="127">
        <f t="shared" si="42"/>
        <v>0</v>
      </c>
      <c r="CE34" s="127">
        <f t="shared" si="42"/>
        <v>0</v>
      </c>
      <c r="CF34" s="127">
        <f t="shared" si="42"/>
        <v>0</v>
      </c>
      <c r="CG34" s="127">
        <f t="shared" si="42"/>
        <v>0</v>
      </c>
      <c r="CH34" s="127">
        <f t="shared" si="42"/>
        <v>0</v>
      </c>
      <c r="CI34" s="127">
        <f t="shared" si="42"/>
        <v>0</v>
      </c>
      <c r="CJ34" s="127">
        <f t="shared" si="42"/>
        <v>0</v>
      </c>
      <c r="CK34" s="127">
        <f t="shared" si="42"/>
        <v>0</v>
      </c>
      <c r="CL34" s="127">
        <f t="shared" si="42"/>
        <v>0</v>
      </c>
      <c r="CM34" s="127">
        <f t="shared" si="42"/>
        <v>0</v>
      </c>
      <c r="CN34" s="127">
        <f t="shared" si="42"/>
        <v>0</v>
      </c>
      <c r="CO34" s="127">
        <f t="shared" si="42"/>
        <v>0</v>
      </c>
      <c r="CP34" s="127">
        <f t="shared" si="42"/>
        <v>0</v>
      </c>
      <c r="CQ34" s="127">
        <f t="shared" si="42"/>
        <v>0</v>
      </c>
      <c r="CR34" s="127">
        <f t="shared" si="42"/>
        <v>0</v>
      </c>
      <c r="CS34" s="127">
        <f t="shared" si="42"/>
        <v>0</v>
      </c>
      <c r="CT34" s="127">
        <f t="shared" si="42"/>
        <v>0</v>
      </c>
      <c r="CU34" s="127">
        <f t="shared" si="42"/>
        <v>0</v>
      </c>
      <c r="CV34" s="127">
        <f t="shared" si="42"/>
        <v>0</v>
      </c>
      <c r="CW34" s="127">
        <f t="shared" si="42"/>
        <v>0</v>
      </c>
      <c r="CX34" s="127">
        <f t="shared" si="42"/>
        <v>0</v>
      </c>
      <c r="CY34" s="127">
        <f t="shared" si="42"/>
        <v>0</v>
      </c>
      <c r="CZ34" s="127">
        <f t="shared" si="42"/>
        <v>0</v>
      </c>
      <c r="DA34" s="127">
        <f t="shared" si="42"/>
        <v>0</v>
      </c>
      <c r="DB34" s="127">
        <f t="shared" si="42"/>
        <v>0</v>
      </c>
      <c r="DC34" s="127">
        <f t="shared" si="42"/>
        <v>0</v>
      </c>
      <c r="DD34" s="127">
        <f t="shared" si="42"/>
        <v>0</v>
      </c>
      <c r="DE34" s="127">
        <f t="shared" si="42"/>
        <v>0</v>
      </c>
      <c r="DF34" s="127">
        <f t="shared" si="42"/>
        <v>0</v>
      </c>
      <c r="DG34" s="127">
        <f t="shared" si="42"/>
        <v>0</v>
      </c>
      <c r="DH34" s="127">
        <f t="shared" si="42"/>
        <v>0</v>
      </c>
      <c r="DI34" s="127">
        <f t="shared" si="42"/>
        <v>0</v>
      </c>
      <c r="DJ34" s="127">
        <f t="shared" si="42"/>
        <v>0</v>
      </c>
      <c r="DK34" s="127">
        <f t="shared" si="42"/>
        <v>0</v>
      </c>
      <c r="DL34" s="127">
        <f t="shared" si="42"/>
        <v>0</v>
      </c>
      <c r="DM34" s="127">
        <f t="shared" si="42"/>
        <v>0</v>
      </c>
      <c r="DN34" s="127">
        <f t="shared" si="42"/>
        <v>0</v>
      </c>
      <c r="DO34" s="127">
        <f t="shared" si="42"/>
        <v>0</v>
      </c>
      <c r="DP34" s="127">
        <f t="shared" si="42"/>
        <v>0</v>
      </c>
      <c r="DQ34" s="127">
        <f t="shared" si="42"/>
        <v>0</v>
      </c>
      <c r="DR34" s="127">
        <f t="shared" si="42"/>
        <v>0</v>
      </c>
      <c r="DS34" s="127">
        <f t="shared" si="42"/>
        <v>0</v>
      </c>
      <c r="DT34" s="127">
        <f t="shared" si="42"/>
        <v>0</v>
      </c>
      <c r="DU34" s="127">
        <f t="shared" si="42"/>
        <v>0</v>
      </c>
      <c r="DV34" s="121">
        <f t="shared" si="33"/>
        <v>0</v>
      </c>
      <c r="DW34" s="73"/>
      <c r="DX34" s="73"/>
      <c r="EC34" s="139"/>
      <c r="ED34" s="138"/>
      <c r="EG34" s="139"/>
      <c r="EV34" s="145"/>
    </row>
    <row r="35" spans="3:152" ht="15" hidden="1" x14ac:dyDescent="0.25">
      <c r="C35" s="80"/>
      <c r="D35" s="129"/>
      <c r="E35" s="78"/>
      <c r="F35" s="78"/>
      <c r="G35" s="78"/>
      <c r="H35" s="78"/>
      <c r="I35" s="78"/>
      <c r="J35" s="78"/>
      <c r="K35" s="78"/>
      <c r="L35" s="78"/>
      <c r="M35" s="78"/>
      <c r="N35" s="78"/>
      <c r="O35" s="78"/>
      <c r="P35" s="78"/>
      <c r="Q35" s="78"/>
      <c r="R35" s="78"/>
      <c r="S35" s="78"/>
      <c r="T35" s="78"/>
      <c r="U35" s="78"/>
      <c r="V35" s="78"/>
      <c r="W35" s="78"/>
      <c r="X35" s="78"/>
      <c r="Y35" s="78"/>
      <c r="Z35" s="78"/>
      <c r="AA35" s="78"/>
      <c r="AB35" s="78"/>
      <c r="AC35" s="78"/>
      <c r="AD35" s="78"/>
      <c r="AE35" s="78"/>
      <c r="AF35" s="78"/>
      <c r="AG35" s="78"/>
      <c r="AH35" s="78"/>
      <c r="AI35" s="78"/>
      <c r="AJ35" s="78"/>
      <c r="AK35" s="78"/>
      <c r="AL35" s="117"/>
      <c r="AM35" s="133" t="s">
        <v>197</v>
      </c>
      <c r="AN35" s="140" t="s">
        <v>198</v>
      </c>
      <c r="AO35" s="141"/>
      <c r="AP35" s="141"/>
      <c r="AQ35" s="141"/>
      <c r="AR35" s="141"/>
      <c r="AS35" s="141"/>
      <c r="AT35" s="141"/>
      <c r="AU35" s="141"/>
      <c r="AV35" s="141"/>
      <c r="AW35" s="136">
        <f t="shared" ref="AW35:BL37" si="43">SUMIF($ED$49:$ED$125,$ED35,AW$49:AW$125)</f>
        <v>0</v>
      </c>
      <c r="AX35" s="136">
        <f t="shared" si="43"/>
        <v>0</v>
      </c>
      <c r="AY35" s="136">
        <f t="shared" si="43"/>
        <v>0</v>
      </c>
      <c r="AZ35" s="136">
        <f t="shared" si="43"/>
        <v>0</v>
      </c>
      <c r="BA35" s="136">
        <f t="shared" si="43"/>
        <v>0</v>
      </c>
      <c r="BB35" s="136">
        <f t="shared" si="43"/>
        <v>0</v>
      </c>
      <c r="BC35" s="136">
        <f t="shared" si="43"/>
        <v>0</v>
      </c>
      <c r="BD35" s="136">
        <f t="shared" si="43"/>
        <v>0</v>
      </c>
      <c r="BE35" s="136">
        <f t="shared" si="43"/>
        <v>0</v>
      </c>
      <c r="BF35" s="136">
        <f t="shared" si="43"/>
        <v>0</v>
      </c>
      <c r="BG35" s="136">
        <f t="shared" si="43"/>
        <v>0</v>
      </c>
      <c r="BH35" s="136">
        <f t="shared" si="43"/>
        <v>0</v>
      </c>
      <c r="BI35" s="136">
        <f t="shared" si="43"/>
        <v>0</v>
      </c>
      <c r="BJ35" s="136">
        <f t="shared" si="43"/>
        <v>0</v>
      </c>
      <c r="BK35" s="136">
        <f t="shared" si="43"/>
        <v>0</v>
      </c>
      <c r="BL35" s="136">
        <f t="shared" si="43"/>
        <v>0</v>
      </c>
      <c r="BM35" s="136">
        <f t="shared" ref="BM35:CB37" si="44">SUMIF($ED$49:$ED$125,$ED35,BM$49:BM$125)</f>
        <v>0</v>
      </c>
      <c r="BN35" s="136">
        <f t="shared" si="44"/>
        <v>0</v>
      </c>
      <c r="BO35" s="136">
        <f t="shared" si="44"/>
        <v>0</v>
      </c>
      <c r="BP35" s="136">
        <f t="shared" si="44"/>
        <v>0</v>
      </c>
      <c r="BQ35" s="136">
        <f t="shared" si="44"/>
        <v>0</v>
      </c>
      <c r="BR35" s="136">
        <f t="shared" si="44"/>
        <v>0</v>
      </c>
      <c r="BS35" s="136">
        <f t="shared" si="44"/>
        <v>0</v>
      </c>
      <c r="BT35" s="136">
        <f t="shared" si="44"/>
        <v>0</v>
      </c>
      <c r="BU35" s="136">
        <f t="shared" si="44"/>
        <v>0</v>
      </c>
      <c r="BV35" s="136">
        <f t="shared" si="44"/>
        <v>0</v>
      </c>
      <c r="BW35" s="136">
        <f t="shared" si="44"/>
        <v>0</v>
      </c>
      <c r="BX35" s="136">
        <f t="shared" si="44"/>
        <v>0</v>
      </c>
      <c r="BY35" s="136">
        <f t="shared" si="44"/>
        <v>0</v>
      </c>
      <c r="BZ35" s="136">
        <f t="shared" si="44"/>
        <v>0</v>
      </c>
      <c r="CA35" s="136">
        <f t="shared" si="44"/>
        <v>0</v>
      </c>
      <c r="CB35" s="136">
        <f t="shared" si="44"/>
        <v>0</v>
      </c>
      <c r="CC35" s="136">
        <f t="shared" ref="CC35:CR37" si="45">SUMIF($ED$49:$ED$125,$ED35,CC$49:CC$125)</f>
        <v>0</v>
      </c>
      <c r="CD35" s="136">
        <f t="shared" si="45"/>
        <v>0</v>
      </c>
      <c r="CE35" s="136">
        <f t="shared" si="45"/>
        <v>0</v>
      </c>
      <c r="CF35" s="136">
        <f t="shared" si="45"/>
        <v>0</v>
      </c>
      <c r="CG35" s="136">
        <f t="shared" si="45"/>
        <v>0</v>
      </c>
      <c r="CH35" s="136">
        <f t="shared" si="45"/>
        <v>0</v>
      </c>
      <c r="CI35" s="136">
        <f t="shared" si="45"/>
        <v>0</v>
      </c>
      <c r="CJ35" s="136">
        <f t="shared" si="45"/>
        <v>0</v>
      </c>
      <c r="CK35" s="136">
        <f t="shared" si="45"/>
        <v>0</v>
      </c>
      <c r="CL35" s="136">
        <f t="shared" si="45"/>
        <v>0</v>
      </c>
      <c r="CM35" s="136">
        <f t="shared" si="45"/>
        <v>0</v>
      </c>
      <c r="CN35" s="136">
        <f t="shared" si="45"/>
        <v>0</v>
      </c>
      <c r="CO35" s="136">
        <f t="shared" si="45"/>
        <v>0</v>
      </c>
      <c r="CP35" s="136">
        <f t="shared" si="45"/>
        <v>0</v>
      </c>
      <c r="CQ35" s="136">
        <f t="shared" si="45"/>
        <v>0</v>
      </c>
      <c r="CR35" s="136">
        <f t="shared" si="45"/>
        <v>0</v>
      </c>
      <c r="CS35" s="136">
        <f t="shared" ref="CS35:DH37" si="46">SUMIF($ED$49:$ED$125,$ED35,CS$49:CS$125)</f>
        <v>0</v>
      </c>
      <c r="CT35" s="136">
        <f t="shared" si="46"/>
        <v>0</v>
      </c>
      <c r="CU35" s="136">
        <f t="shared" si="46"/>
        <v>0</v>
      </c>
      <c r="CV35" s="136">
        <f t="shared" si="46"/>
        <v>0</v>
      </c>
      <c r="CW35" s="136">
        <f t="shared" si="46"/>
        <v>0</v>
      </c>
      <c r="CX35" s="136">
        <f t="shared" si="46"/>
        <v>0</v>
      </c>
      <c r="CY35" s="136">
        <f t="shared" si="46"/>
        <v>0</v>
      </c>
      <c r="CZ35" s="136">
        <f t="shared" si="46"/>
        <v>0</v>
      </c>
      <c r="DA35" s="136">
        <f t="shared" si="46"/>
        <v>0</v>
      </c>
      <c r="DB35" s="136">
        <f t="shared" si="46"/>
        <v>0</v>
      </c>
      <c r="DC35" s="136">
        <f t="shared" si="46"/>
        <v>0</v>
      </c>
      <c r="DD35" s="136">
        <f t="shared" si="46"/>
        <v>0</v>
      </c>
      <c r="DE35" s="136">
        <f t="shared" si="46"/>
        <v>0</v>
      </c>
      <c r="DF35" s="136">
        <f t="shared" si="46"/>
        <v>0</v>
      </c>
      <c r="DG35" s="136">
        <f t="shared" si="46"/>
        <v>0</v>
      </c>
      <c r="DH35" s="136">
        <f t="shared" si="46"/>
        <v>0</v>
      </c>
      <c r="DI35" s="136">
        <f t="shared" ref="DI35:DU37" si="47">SUMIF($ED$49:$ED$125,$ED35,DI$49:DI$125)</f>
        <v>0</v>
      </c>
      <c r="DJ35" s="136">
        <f t="shared" si="47"/>
        <v>0</v>
      </c>
      <c r="DK35" s="136">
        <f t="shared" si="47"/>
        <v>0</v>
      </c>
      <c r="DL35" s="136">
        <f t="shared" si="47"/>
        <v>0</v>
      </c>
      <c r="DM35" s="136">
        <f t="shared" si="47"/>
        <v>0</v>
      </c>
      <c r="DN35" s="136">
        <f t="shared" si="47"/>
        <v>0</v>
      </c>
      <c r="DO35" s="136">
        <f t="shared" si="47"/>
        <v>0</v>
      </c>
      <c r="DP35" s="136">
        <f t="shared" si="47"/>
        <v>0</v>
      </c>
      <c r="DQ35" s="136">
        <f t="shared" si="47"/>
        <v>0</v>
      </c>
      <c r="DR35" s="136">
        <f t="shared" si="47"/>
        <v>0</v>
      </c>
      <c r="DS35" s="136">
        <f t="shared" si="47"/>
        <v>0</v>
      </c>
      <c r="DT35" s="136">
        <f t="shared" si="47"/>
        <v>0</v>
      </c>
      <c r="DU35" s="136">
        <f t="shared" si="47"/>
        <v>0</v>
      </c>
      <c r="DV35" s="137">
        <f t="shared" si="33"/>
        <v>0</v>
      </c>
      <c r="DW35" s="73"/>
      <c r="DX35" s="73"/>
      <c r="EC35" s="139"/>
      <c r="ED35" s="138" t="str">
        <f>AN35&amp;"да"</f>
        <v>Кредитыда</v>
      </c>
      <c r="EG35" s="138" t="str">
        <f>AN35 &amp; "0"</f>
        <v>Кредиты0</v>
      </c>
      <c r="EV35" s="145"/>
    </row>
    <row r="36" spans="3:152" ht="15" hidden="1" x14ac:dyDescent="0.25">
      <c r="C36" s="80"/>
      <c r="D36" s="129"/>
      <c r="E36" s="78"/>
      <c r="F36" s="78"/>
      <c r="G36" s="78"/>
      <c r="H36" s="78"/>
      <c r="I36" s="78"/>
      <c r="J36" s="78"/>
      <c r="K36" s="78"/>
      <c r="L36" s="78"/>
      <c r="M36" s="78"/>
      <c r="N36" s="78"/>
      <c r="O36" s="78"/>
      <c r="P36" s="78"/>
      <c r="Q36" s="78"/>
      <c r="R36" s="78"/>
      <c r="S36" s="78"/>
      <c r="T36" s="78"/>
      <c r="U36" s="78"/>
      <c r="V36" s="78"/>
      <c r="W36" s="78"/>
      <c r="X36" s="78"/>
      <c r="Y36" s="78"/>
      <c r="Z36" s="78"/>
      <c r="AA36" s="78"/>
      <c r="AB36" s="78"/>
      <c r="AC36" s="78"/>
      <c r="AD36" s="78"/>
      <c r="AE36" s="78"/>
      <c r="AF36" s="78"/>
      <c r="AG36" s="78"/>
      <c r="AH36" s="78"/>
      <c r="AI36" s="78"/>
      <c r="AJ36" s="78"/>
      <c r="AK36" s="78"/>
      <c r="AL36" s="117"/>
      <c r="AM36" s="133" t="s">
        <v>199</v>
      </c>
      <c r="AN36" s="140" t="s">
        <v>200</v>
      </c>
      <c r="AO36" s="141"/>
      <c r="AP36" s="141"/>
      <c r="AQ36" s="141"/>
      <c r="AR36" s="141"/>
      <c r="AS36" s="141"/>
      <c r="AT36" s="141"/>
      <c r="AU36" s="141"/>
      <c r="AV36" s="141"/>
      <c r="AW36" s="136">
        <f t="shared" si="43"/>
        <v>0</v>
      </c>
      <c r="AX36" s="136">
        <f t="shared" si="43"/>
        <v>0</v>
      </c>
      <c r="AY36" s="136">
        <f t="shared" si="43"/>
        <v>0</v>
      </c>
      <c r="AZ36" s="136">
        <f t="shared" si="43"/>
        <v>0</v>
      </c>
      <c r="BA36" s="136">
        <f t="shared" si="43"/>
        <v>0</v>
      </c>
      <c r="BB36" s="136">
        <f t="shared" si="43"/>
        <v>0</v>
      </c>
      <c r="BC36" s="136">
        <f t="shared" si="43"/>
        <v>0</v>
      </c>
      <c r="BD36" s="136">
        <f t="shared" si="43"/>
        <v>0</v>
      </c>
      <c r="BE36" s="136">
        <f t="shared" si="43"/>
        <v>0</v>
      </c>
      <c r="BF36" s="136">
        <f t="shared" si="43"/>
        <v>0</v>
      </c>
      <c r="BG36" s="136">
        <f t="shared" si="43"/>
        <v>0</v>
      </c>
      <c r="BH36" s="136">
        <f t="shared" si="43"/>
        <v>0</v>
      </c>
      <c r="BI36" s="136">
        <f t="shared" si="43"/>
        <v>0</v>
      </c>
      <c r="BJ36" s="136">
        <f t="shared" si="43"/>
        <v>0</v>
      </c>
      <c r="BK36" s="136">
        <f t="shared" si="43"/>
        <v>0</v>
      </c>
      <c r="BL36" s="136">
        <f t="shared" si="43"/>
        <v>0</v>
      </c>
      <c r="BM36" s="136">
        <f t="shared" si="44"/>
        <v>0</v>
      </c>
      <c r="BN36" s="136">
        <f t="shared" si="44"/>
        <v>0</v>
      </c>
      <c r="BO36" s="136">
        <f t="shared" si="44"/>
        <v>0</v>
      </c>
      <c r="BP36" s="136">
        <f t="shared" si="44"/>
        <v>0</v>
      </c>
      <c r="BQ36" s="136">
        <f t="shared" si="44"/>
        <v>0</v>
      </c>
      <c r="BR36" s="136">
        <f t="shared" si="44"/>
        <v>0</v>
      </c>
      <c r="BS36" s="136">
        <f t="shared" si="44"/>
        <v>0</v>
      </c>
      <c r="BT36" s="136">
        <f t="shared" si="44"/>
        <v>0</v>
      </c>
      <c r="BU36" s="136">
        <f t="shared" si="44"/>
        <v>0</v>
      </c>
      <c r="BV36" s="136">
        <f t="shared" si="44"/>
        <v>0</v>
      </c>
      <c r="BW36" s="136">
        <f t="shared" si="44"/>
        <v>0</v>
      </c>
      <c r="BX36" s="136">
        <f t="shared" si="44"/>
        <v>0</v>
      </c>
      <c r="BY36" s="136">
        <f t="shared" si="44"/>
        <v>0</v>
      </c>
      <c r="BZ36" s="136">
        <f t="shared" si="44"/>
        <v>0</v>
      </c>
      <c r="CA36" s="136">
        <f t="shared" si="44"/>
        <v>0</v>
      </c>
      <c r="CB36" s="136">
        <f t="shared" si="44"/>
        <v>0</v>
      </c>
      <c r="CC36" s="136">
        <f t="shared" si="45"/>
        <v>0</v>
      </c>
      <c r="CD36" s="136">
        <f t="shared" si="45"/>
        <v>0</v>
      </c>
      <c r="CE36" s="136">
        <f t="shared" si="45"/>
        <v>0</v>
      </c>
      <c r="CF36" s="136">
        <f t="shared" si="45"/>
        <v>0</v>
      </c>
      <c r="CG36" s="136">
        <f t="shared" si="45"/>
        <v>0</v>
      </c>
      <c r="CH36" s="136">
        <f t="shared" si="45"/>
        <v>0</v>
      </c>
      <c r="CI36" s="136">
        <f t="shared" si="45"/>
        <v>0</v>
      </c>
      <c r="CJ36" s="136">
        <f t="shared" si="45"/>
        <v>0</v>
      </c>
      <c r="CK36" s="136">
        <f t="shared" si="45"/>
        <v>0</v>
      </c>
      <c r="CL36" s="136">
        <f t="shared" si="45"/>
        <v>0</v>
      </c>
      <c r="CM36" s="136">
        <f t="shared" si="45"/>
        <v>0</v>
      </c>
      <c r="CN36" s="136">
        <f t="shared" si="45"/>
        <v>0</v>
      </c>
      <c r="CO36" s="136">
        <f t="shared" si="45"/>
        <v>0</v>
      </c>
      <c r="CP36" s="136">
        <f t="shared" si="45"/>
        <v>0</v>
      </c>
      <c r="CQ36" s="136">
        <f t="shared" si="45"/>
        <v>0</v>
      </c>
      <c r="CR36" s="136">
        <f t="shared" si="45"/>
        <v>0</v>
      </c>
      <c r="CS36" s="136">
        <f t="shared" si="46"/>
        <v>0</v>
      </c>
      <c r="CT36" s="136">
        <f t="shared" si="46"/>
        <v>0</v>
      </c>
      <c r="CU36" s="136">
        <f t="shared" si="46"/>
        <v>0</v>
      </c>
      <c r="CV36" s="136">
        <f t="shared" si="46"/>
        <v>0</v>
      </c>
      <c r="CW36" s="136">
        <f t="shared" si="46"/>
        <v>0</v>
      </c>
      <c r="CX36" s="136">
        <f t="shared" si="46"/>
        <v>0</v>
      </c>
      <c r="CY36" s="136">
        <f t="shared" si="46"/>
        <v>0</v>
      </c>
      <c r="CZ36" s="136">
        <f t="shared" si="46"/>
        <v>0</v>
      </c>
      <c r="DA36" s="136">
        <f t="shared" si="46"/>
        <v>0</v>
      </c>
      <c r="DB36" s="136">
        <f t="shared" si="46"/>
        <v>0</v>
      </c>
      <c r="DC36" s="136">
        <f t="shared" si="46"/>
        <v>0</v>
      </c>
      <c r="DD36" s="136">
        <f t="shared" si="46"/>
        <v>0</v>
      </c>
      <c r="DE36" s="136">
        <f t="shared" si="46"/>
        <v>0</v>
      </c>
      <c r="DF36" s="136">
        <f t="shared" si="46"/>
        <v>0</v>
      </c>
      <c r="DG36" s="136">
        <f t="shared" si="46"/>
        <v>0</v>
      </c>
      <c r="DH36" s="136">
        <f t="shared" si="46"/>
        <v>0</v>
      </c>
      <c r="DI36" s="136">
        <f t="shared" si="47"/>
        <v>0</v>
      </c>
      <c r="DJ36" s="136">
        <f t="shared" si="47"/>
        <v>0</v>
      </c>
      <c r="DK36" s="136">
        <f t="shared" si="47"/>
        <v>0</v>
      </c>
      <c r="DL36" s="136">
        <f t="shared" si="47"/>
        <v>0</v>
      </c>
      <c r="DM36" s="136">
        <f t="shared" si="47"/>
        <v>0</v>
      </c>
      <c r="DN36" s="136">
        <f t="shared" si="47"/>
        <v>0</v>
      </c>
      <c r="DO36" s="136">
        <f t="shared" si="47"/>
        <v>0</v>
      </c>
      <c r="DP36" s="136">
        <f t="shared" si="47"/>
        <v>0</v>
      </c>
      <c r="DQ36" s="136">
        <f t="shared" si="47"/>
        <v>0</v>
      </c>
      <c r="DR36" s="136">
        <f t="shared" si="47"/>
        <v>0</v>
      </c>
      <c r="DS36" s="136">
        <f t="shared" si="47"/>
        <v>0</v>
      </c>
      <c r="DT36" s="136">
        <f t="shared" si="47"/>
        <v>0</v>
      </c>
      <c r="DU36" s="136">
        <f t="shared" si="47"/>
        <v>0</v>
      </c>
      <c r="DV36" s="137">
        <f t="shared" si="33"/>
        <v>0</v>
      </c>
      <c r="DW36" s="73"/>
      <c r="DX36" s="73"/>
      <c r="EC36" s="139"/>
      <c r="ED36" s="138" t="str">
        <f>AN36&amp;"да"</f>
        <v>Займыда</v>
      </c>
      <c r="EG36" s="138" t="str">
        <f>AN36 &amp; "0"</f>
        <v>Займы0</v>
      </c>
      <c r="EV36" s="145"/>
    </row>
    <row r="37" spans="3:152" ht="11.25" hidden="1" customHeight="1" x14ac:dyDescent="0.25">
      <c r="C37" s="80"/>
      <c r="D37" s="129"/>
      <c r="E37" s="78"/>
      <c r="F37" s="78"/>
      <c r="G37" s="78"/>
      <c r="H37" s="78"/>
      <c r="I37" s="78"/>
      <c r="J37" s="78"/>
      <c r="K37" s="78"/>
      <c r="L37" s="78"/>
      <c r="M37" s="78"/>
      <c r="N37" s="78"/>
      <c r="O37" s="78"/>
      <c r="P37" s="78"/>
      <c r="Q37" s="78"/>
      <c r="R37" s="78"/>
      <c r="S37" s="78"/>
      <c r="T37" s="78"/>
      <c r="U37" s="78"/>
      <c r="V37" s="78"/>
      <c r="W37" s="78"/>
      <c r="X37" s="78"/>
      <c r="Y37" s="78"/>
      <c r="Z37" s="78"/>
      <c r="AA37" s="78"/>
      <c r="AB37" s="78"/>
      <c r="AC37" s="78"/>
      <c r="AD37" s="78"/>
      <c r="AE37" s="78"/>
      <c r="AF37" s="78"/>
      <c r="AG37" s="78"/>
      <c r="AH37" s="78"/>
      <c r="AI37" s="78"/>
      <c r="AJ37" s="78"/>
      <c r="AK37" s="78"/>
      <c r="AL37" s="117"/>
      <c r="AM37" s="133" t="s">
        <v>201</v>
      </c>
      <c r="AN37" s="140" t="s">
        <v>202</v>
      </c>
      <c r="AO37" s="141"/>
      <c r="AP37" s="141"/>
      <c r="AQ37" s="141"/>
      <c r="AR37" s="141"/>
      <c r="AS37" s="141"/>
      <c r="AT37" s="141"/>
      <c r="AU37" s="141"/>
      <c r="AV37" s="141"/>
      <c r="AW37" s="136">
        <f t="shared" si="43"/>
        <v>0</v>
      </c>
      <c r="AX37" s="136">
        <f t="shared" si="43"/>
        <v>0</v>
      </c>
      <c r="AY37" s="136">
        <f t="shared" si="43"/>
        <v>0</v>
      </c>
      <c r="AZ37" s="136">
        <f t="shared" si="43"/>
        <v>0</v>
      </c>
      <c r="BA37" s="136">
        <f t="shared" si="43"/>
        <v>0</v>
      </c>
      <c r="BB37" s="136">
        <f t="shared" si="43"/>
        <v>0</v>
      </c>
      <c r="BC37" s="136">
        <f t="shared" si="43"/>
        <v>0</v>
      </c>
      <c r="BD37" s="136">
        <f t="shared" si="43"/>
        <v>0</v>
      </c>
      <c r="BE37" s="136">
        <f t="shared" si="43"/>
        <v>0</v>
      </c>
      <c r="BF37" s="136">
        <f t="shared" si="43"/>
        <v>0</v>
      </c>
      <c r="BG37" s="136">
        <f t="shared" si="43"/>
        <v>0</v>
      </c>
      <c r="BH37" s="136">
        <f t="shared" si="43"/>
        <v>0</v>
      </c>
      <c r="BI37" s="136">
        <f t="shared" si="43"/>
        <v>0</v>
      </c>
      <c r="BJ37" s="136">
        <f t="shared" si="43"/>
        <v>0</v>
      </c>
      <c r="BK37" s="136">
        <f t="shared" si="43"/>
        <v>0</v>
      </c>
      <c r="BL37" s="136">
        <f t="shared" si="43"/>
        <v>0</v>
      </c>
      <c r="BM37" s="136">
        <f t="shared" si="44"/>
        <v>0</v>
      </c>
      <c r="BN37" s="136">
        <f t="shared" si="44"/>
        <v>0</v>
      </c>
      <c r="BO37" s="136">
        <f t="shared" si="44"/>
        <v>0</v>
      </c>
      <c r="BP37" s="136">
        <f t="shared" si="44"/>
        <v>0</v>
      </c>
      <c r="BQ37" s="136">
        <f t="shared" si="44"/>
        <v>0</v>
      </c>
      <c r="BR37" s="136">
        <f t="shared" si="44"/>
        <v>0</v>
      </c>
      <c r="BS37" s="136">
        <f t="shared" si="44"/>
        <v>0</v>
      </c>
      <c r="BT37" s="136">
        <f t="shared" si="44"/>
        <v>0</v>
      </c>
      <c r="BU37" s="136">
        <f t="shared" si="44"/>
        <v>0</v>
      </c>
      <c r="BV37" s="136">
        <f t="shared" si="44"/>
        <v>0</v>
      </c>
      <c r="BW37" s="136">
        <f t="shared" si="44"/>
        <v>0</v>
      </c>
      <c r="BX37" s="136">
        <f t="shared" si="44"/>
        <v>0</v>
      </c>
      <c r="BY37" s="136">
        <f t="shared" si="44"/>
        <v>0</v>
      </c>
      <c r="BZ37" s="136">
        <f t="shared" si="44"/>
        <v>0</v>
      </c>
      <c r="CA37" s="136">
        <f t="shared" si="44"/>
        <v>0</v>
      </c>
      <c r="CB37" s="136">
        <f t="shared" si="44"/>
        <v>0</v>
      </c>
      <c r="CC37" s="136">
        <f t="shared" si="45"/>
        <v>0</v>
      </c>
      <c r="CD37" s="136">
        <f t="shared" si="45"/>
        <v>0</v>
      </c>
      <c r="CE37" s="136">
        <f t="shared" si="45"/>
        <v>0</v>
      </c>
      <c r="CF37" s="136">
        <f t="shared" si="45"/>
        <v>0</v>
      </c>
      <c r="CG37" s="136">
        <f t="shared" si="45"/>
        <v>0</v>
      </c>
      <c r="CH37" s="136">
        <f t="shared" si="45"/>
        <v>0</v>
      </c>
      <c r="CI37" s="136">
        <f t="shared" si="45"/>
        <v>0</v>
      </c>
      <c r="CJ37" s="136">
        <f t="shared" si="45"/>
        <v>0</v>
      </c>
      <c r="CK37" s="136">
        <f t="shared" si="45"/>
        <v>0</v>
      </c>
      <c r="CL37" s="136">
        <f t="shared" si="45"/>
        <v>0</v>
      </c>
      <c r="CM37" s="136">
        <f t="shared" si="45"/>
        <v>0</v>
      </c>
      <c r="CN37" s="136">
        <f t="shared" si="45"/>
        <v>0</v>
      </c>
      <c r="CO37" s="136">
        <f t="shared" si="45"/>
        <v>0</v>
      </c>
      <c r="CP37" s="136">
        <f t="shared" si="45"/>
        <v>0</v>
      </c>
      <c r="CQ37" s="136">
        <f t="shared" si="45"/>
        <v>0</v>
      </c>
      <c r="CR37" s="136">
        <f t="shared" si="45"/>
        <v>0</v>
      </c>
      <c r="CS37" s="136">
        <f t="shared" si="46"/>
        <v>0</v>
      </c>
      <c r="CT37" s="136">
        <f t="shared" si="46"/>
        <v>0</v>
      </c>
      <c r="CU37" s="136">
        <f t="shared" si="46"/>
        <v>0</v>
      </c>
      <c r="CV37" s="136">
        <f t="shared" si="46"/>
        <v>0</v>
      </c>
      <c r="CW37" s="136">
        <f t="shared" si="46"/>
        <v>0</v>
      </c>
      <c r="CX37" s="136">
        <f t="shared" si="46"/>
        <v>0</v>
      </c>
      <c r="CY37" s="136">
        <f t="shared" si="46"/>
        <v>0</v>
      </c>
      <c r="CZ37" s="136">
        <f t="shared" si="46"/>
        <v>0</v>
      </c>
      <c r="DA37" s="136">
        <f t="shared" si="46"/>
        <v>0</v>
      </c>
      <c r="DB37" s="136">
        <f t="shared" si="46"/>
        <v>0</v>
      </c>
      <c r="DC37" s="136">
        <f t="shared" si="46"/>
        <v>0</v>
      </c>
      <c r="DD37" s="136">
        <f t="shared" si="46"/>
        <v>0</v>
      </c>
      <c r="DE37" s="136">
        <f t="shared" si="46"/>
        <v>0</v>
      </c>
      <c r="DF37" s="136">
        <f t="shared" si="46"/>
        <v>0</v>
      </c>
      <c r="DG37" s="136">
        <f t="shared" si="46"/>
        <v>0</v>
      </c>
      <c r="DH37" s="136">
        <f t="shared" si="46"/>
        <v>0</v>
      </c>
      <c r="DI37" s="136">
        <f t="shared" si="47"/>
        <v>0</v>
      </c>
      <c r="DJ37" s="136">
        <f t="shared" si="47"/>
        <v>0</v>
      </c>
      <c r="DK37" s="136">
        <f t="shared" si="47"/>
        <v>0</v>
      </c>
      <c r="DL37" s="136">
        <f t="shared" si="47"/>
        <v>0</v>
      </c>
      <c r="DM37" s="136">
        <f t="shared" si="47"/>
        <v>0</v>
      </c>
      <c r="DN37" s="136">
        <f t="shared" si="47"/>
        <v>0</v>
      </c>
      <c r="DO37" s="136">
        <f t="shared" si="47"/>
        <v>0</v>
      </c>
      <c r="DP37" s="136">
        <f t="shared" si="47"/>
        <v>0</v>
      </c>
      <c r="DQ37" s="136">
        <f t="shared" si="47"/>
        <v>0</v>
      </c>
      <c r="DR37" s="136">
        <f t="shared" si="47"/>
        <v>0</v>
      </c>
      <c r="DS37" s="136">
        <f t="shared" si="47"/>
        <v>0</v>
      </c>
      <c r="DT37" s="136">
        <f t="shared" si="47"/>
        <v>0</v>
      </c>
      <c r="DU37" s="136">
        <f t="shared" si="47"/>
        <v>0</v>
      </c>
      <c r="DV37" s="137">
        <f t="shared" si="33"/>
        <v>0</v>
      </c>
      <c r="DW37" s="73"/>
      <c r="EC37" s="139"/>
      <c r="ED37" s="138" t="str">
        <f>AN37&amp;"да"</f>
        <v>Прочие привлеченные средствада</v>
      </c>
      <c r="EG37" s="138" t="str">
        <f>AN37 &amp; "0"</f>
        <v>Прочие привлеченные средства0</v>
      </c>
      <c r="EV37" s="145"/>
    </row>
    <row r="38" spans="3:152" hidden="1" x14ac:dyDescent="0.25">
      <c r="C38" s="80"/>
      <c r="D38" s="125"/>
      <c r="E38" s="78"/>
      <c r="F38" s="118"/>
      <c r="G38" s="118"/>
      <c r="H38" s="118"/>
      <c r="I38" s="118"/>
      <c r="J38" s="118"/>
      <c r="K38" s="118"/>
      <c r="L38" s="118"/>
      <c r="M38" s="118"/>
      <c r="N38" s="118"/>
      <c r="O38" s="118"/>
      <c r="P38" s="118"/>
      <c r="Q38" s="118"/>
      <c r="R38" s="118"/>
      <c r="S38" s="118"/>
      <c r="T38" s="118"/>
      <c r="U38" s="118"/>
      <c r="V38" s="118"/>
      <c r="W38" s="118"/>
      <c r="X38" s="118"/>
      <c r="Y38" s="118"/>
      <c r="Z38" s="118"/>
      <c r="AA38" s="118"/>
      <c r="AB38" s="118"/>
      <c r="AC38" s="118"/>
      <c r="AD38" s="118"/>
      <c r="AE38" s="118"/>
      <c r="AF38" s="118"/>
      <c r="AG38" s="118"/>
      <c r="AH38" s="118"/>
      <c r="AI38" s="118"/>
      <c r="AJ38" s="118"/>
      <c r="AK38" s="118"/>
      <c r="AL38" s="119"/>
      <c r="AM38" s="126" t="s">
        <v>203</v>
      </c>
      <c r="AN38" s="119" t="s">
        <v>204</v>
      </c>
      <c r="AO38" s="118"/>
      <c r="AP38" s="118"/>
      <c r="AQ38" s="118"/>
      <c r="AR38" s="118"/>
      <c r="AS38" s="118"/>
      <c r="AT38" s="118"/>
      <c r="AU38" s="118"/>
      <c r="AV38" s="118"/>
      <c r="AW38" s="127">
        <f t="shared" ref="AW38:BP38" si="48">SUM(AW39:AW41)</f>
        <v>0</v>
      </c>
      <c r="AX38" s="127">
        <f t="shared" si="48"/>
        <v>0</v>
      </c>
      <c r="AY38" s="127">
        <f t="shared" si="48"/>
        <v>0</v>
      </c>
      <c r="AZ38" s="127">
        <f t="shared" si="48"/>
        <v>0</v>
      </c>
      <c r="BA38" s="127">
        <f t="shared" si="48"/>
        <v>0</v>
      </c>
      <c r="BB38" s="127">
        <f t="shared" si="48"/>
        <v>0</v>
      </c>
      <c r="BC38" s="127">
        <f t="shared" si="48"/>
        <v>0</v>
      </c>
      <c r="BD38" s="127">
        <f t="shared" si="48"/>
        <v>0</v>
      </c>
      <c r="BE38" s="127">
        <f t="shared" si="48"/>
        <v>0</v>
      </c>
      <c r="BF38" s="127">
        <f t="shared" si="48"/>
        <v>0</v>
      </c>
      <c r="BG38" s="127">
        <f t="shared" si="48"/>
        <v>0</v>
      </c>
      <c r="BH38" s="127">
        <f t="shared" si="48"/>
        <v>0</v>
      </c>
      <c r="BI38" s="127">
        <f t="shared" si="48"/>
        <v>0</v>
      </c>
      <c r="BJ38" s="127">
        <f t="shared" si="48"/>
        <v>0</v>
      </c>
      <c r="BK38" s="127">
        <f t="shared" si="48"/>
        <v>0</v>
      </c>
      <c r="BL38" s="127">
        <f t="shared" si="48"/>
        <v>0</v>
      </c>
      <c r="BM38" s="127">
        <f t="shared" si="48"/>
        <v>0</v>
      </c>
      <c r="BN38" s="127">
        <f t="shared" si="48"/>
        <v>0</v>
      </c>
      <c r="BO38" s="127">
        <f t="shared" si="48"/>
        <v>0</v>
      </c>
      <c r="BP38" s="127">
        <f t="shared" si="48"/>
        <v>0</v>
      </c>
      <c r="BQ38" s="127">
        <f t="shared" ref="BQ38:DU38" si="49">SUM(BQ39:BQ41)</f>
        <v>0</v>
      </c>
      <c r="BR38" s="127">
        <f t="shared" si="49"/>
        <v>0</v>
      </c>
      <c r="BS38" s="127">
        <f t="shared" si="49"/>
        <v>0</v>
      </c>
      <c r="BT38" s="127">
        <f t="shared" si="49"/>
        <v>0</v>
      </c>
      <c r="BU38" s="127">
        <f t="shared" si="49"/>
        <v>0</v>
      </c>
      <c r="BV38" s="127">
        <f t="shared" si="49"/>
        <v>0</v>
      </c>
      <c r="BW38" s="127">
        <f t="shared" si="49"/>
        <v>0</v>
      </c>
      <c r="BX38" s="127">
        <f t="shared" si="49"/>
        <v>0</v>
      </c>
      <c r="BY38" s="127">
        <f t="shared" si="49"/>
        <v>0</v>
      </c>
      <c r="BZ38" s="127">
        <f t="shared" si="49"/>
        <v>0</v>
      </c>
      <c r="CA38" s="127">
        <f t="shared" si="49"/>
        <v>0</v>
      </c>
      <c r="CB38" s="127">
        <f t="shared" si="49"/>
        <v>0</v>
      </c>
      <c r="CC38" s="127">
        <f t="shared" si="49"/>
        <v>0</v>
      </c>
      <c r="CD38" s="127">
        <f t="shared" si="49"/>
        <v>0</v>
      </c>
      <c r="CE38" s="127">
        <f t="shared" si="49"/>
        <v>0</v>
      </c>
      <c r="CF38" s="127">
        <f t="shared" si="49"/>
        <v>0</v>
      </c>
      <c r="CG38" s="127">
        <f t="shared" si="49"/>
        <v>0</v>
      </c>
      <c r="CH38" s="127">
        <f t="shared" si="49"/>
        <v>0</v>
      </c>
      <c r="CI38" s="127">
        <f t="shared" si="49"/>
        <v>0</v>
      </c>
      <c r="CJ38" s="127">
        <f t="shared" si="49"/>
        <v>0</v>
      </c>
      <c r="CK38" s="127">
        <f t="shared" si="49"/>
        <v>0</v>
      </c>
      <c r="CL38" s="127">
        <f t="shared" si="49"/>
        <v>0</v>
      </c>
      <c r="CM38" s="127">
        <f t="shared" si="49"/>
        <v>0</v>
      </c>
      <c r="CN38" s="127">
        <f t="shared" si="49"/>
        <v>0</v>
      </c>
      <c r="CO38" s="127">
        <f t="shared" si="49"/>
        <v>0</v>
      </c>
      <c r="CP38" s="127">
        <f t="shared" si="49"/>
        <v>0</v>
      </c>
      <c r="CQ38" s="127">
        <f t="shared" si="49"/>
        <v>0</v>
      </c>
      <c r="CR38" s="127">
        <f t="shared" si="49"/>
        <v>0</v>
      </c>
      <c r="CS38" s="127">
        <f t="shared" si="49"/>
        <v>0</v>
      </c>
      <c r="CT38" s="127">
        <f t="shared" si="49"/>
        <v>0</v>
      </c>
      <c r="CU38" s="127">
        <f t="shared" si="49"/>
        <v>0</v>
      </c>
      <c r="CV38" s="127">
        <f t="shared" si="49"/>
        <v>0</v>
      </c>
      <c r="CW38" s="127">
        <f t="shared" si="49"/>
        <v>0</v>
      </c>
      <c r="CX38" s="127">
        <f t="shared" si="49"/>
        <v>0</v>
      </c>
      <c r="CY38" s="127">
        <f t="shared" si="49"/>
        <v>0</v>
      </c>
      <c r="CZ38" s="127">
        <f t="shared" si="49"/>
        <v>0</v>
      </c>
      <c r="DA38" s="127">
        <f t="shared" si="49"/>
        <v>0</v>
      </c>
      <c r="DB38" s="127">
        <f t="shared" si="49"/>
        <v>0</v>
      </c>
      <c r="DC38" s="127">
        <f t="shared" si="49"/>
        <v>0</v>
      </c>
      <c r="DD38" s="127">
        <f t="shared" si="49"/>
        <v>0</v>
      </c>
      <c r="DE38" s="127">
        <f t="shared" si="49"/>
        <v>0</v>
      </c>
      <c r="DF38" s="127">
        <f t="shared" si="49"/>
        <v>0</v>
      </c>
      <c r="DG38" s="127">
        <f t="shared" si="49"/>
        <v>0</v>
      </c>
      <c r="DH38" s="127">
        <f t="shared" si="49"/>
        <v>0</v>
      </c>
      <c r="DI38" s="127">
        <f t="shared" si="49"/>
        <v>0</v>
      </c>
      <c r="DJ38" s="127">
        <f t="shared" si="49"/>
        <v>0</v>
      </c>
      <c r="DK38" s="127">
        <f t="shared" si="49"/>
        <v>0</v>
      </c>
      <c r="DL38" s="127">
        <f t="shared" si="49"/>
        <v>0</v>
      </c>
      <c r="DM38" s="127">
        <f t="shared" si="49"/>
        <v>0</v>
      </c>
      <c r="DN38" s="127">
        <f t="shared" si="49"/>
        <v>0</v>
      </c>
      <c r="DO38" s="127">
        <f t="shared" si="49"/>
        <v>0</v>
      </c>
      <c r="DP38" s="127">
        <f t="shared" si="49"/>
        <v>0</v>
      </c>
      <c r="DQ38" s="127">
        <f t="shared" si="49"/>
        <v>0</v>
      </c>
      <c r="DR38" s="127">
        <f t="shared" si="49"/>
        <v>0</v>
      </c>
      <c r="DS38" s="127">
        <f t="shared" si="49"/>
        <v>0</v>
      </c>
      <c r="DT38" s="127">
        <f t="shared" si="49"/>
        <v>0</v>
      </c>
      <c r="DU38" s="127">
        <f t="shared" si="49"/>
        <v>0</v>
      </c>
      <c r="DV38" s="121">
        <f t="shared" si="33"/>
        <v>0</v>
      </c>
      <c r="DW38" s="73"/>
      <c r="EC38" s="139"/>
      <c r="ED38" s="138"/>
      <c r="EG38" s="139"/>
      <c r="EV38" s="145"/>
    </row>
    <row r="39" spans="3:152" ht="15" hidden="1" x14ac:dyDescent="0.25">
      <c r="C39" s="80"/>
      <c r="D39" s="129"/>
      <c r="E39" s="78"/>
      <c r="F39" s="131"/>
      <c r="G39" s="131"/>
      <c r="H39" s="131"/>
      <c r="I39" s="131"/>
      <c r="J39" s="131"/>
      <c r="K39" s="131"/>
      <c r="L39" s="131"/>
      <c r="M39" s="131"/>
      <c r="N39" s="131"/>
      <c r="O39" s="131"/>
      <c r="P39" s="131"/>
      <c r="Q39" s="131"/>
      <c r="R39" s="131"/>
      <c r="S39" s="131"/>
      <c r="T39" s="131"/>
      <c r="U39" s="131"/>
      <c r="V39" s="131"/>
      <c r="W39" s="131"/>
      <c r="X39" s="131"/>
      <c r="Y39" s="131"/>
      <c r="Z39" s="131"/>
      <c r="AA39" s="131"/>
      <c r="AB39" s="131"/>
      <c r="AC39" s="131"/>
      <c r="AD39" s="131"/>
      <c r="AE39" s="131"/>
      <c r="AF39" s="131"/>
      <c r="AG39" s="131"/>
      <c r="AH39" s="131"/>
      <c r="AI39" s="131"/>
      <c r="AJ39" s="131"/>
      <c r="AK39" s="131"/>
      <c r="AL39" s="132"/>
      <c r="AM39" s="133" t="s">
        <v>205</v>
      </c>
      <c r="AN39" s="134" t="s">
        <v>206</v>
      </c>
      <c r="AO39" s="135"/>
      <c r="AP39" s="135"/>
      <c r="AQ39" s="135"/>
      <c r="AR39" s="135"/>
      <c r="AS39" s="135"/>
      <c r="AT39" s="135"/>
      <c r="AU39" s="135"/>
      <c r="AV39" s="135"/>
      <c r="AW39" s="136">
        <f t="shared" ref="AW39:BL41" si="50">SUMIF($ED$49:$ED$125,$ED39,AW$49:AW$125)</f>
        <v>0</v>
      </c>
      <c r="AX39" s="136">
        <f t="shared" si="50"/>
        <v>0</v>
      </c>
      <c r="AY39" s="136">
        <f t="shared" si="50"/>
        <v>0</v>
      </c>
      <c r="AZ39" s="136">
        <f t="shared" si="50"/>
        <v>0</v>
      </c>
      <c r="BA39" s="136">
        <f t="shared" si="50"/>
        <v>0</v>
      </c>
      <c r="BB39" s="136">
        <f t="shared" si="50"/>
        <v>0</v>
      </c>
      <c r="BC39" s="136">
        <f t="shared" si="50"/>
        <v>0</v>
      </c>
      <c r="BD39" s="136">
        <f t="shared" si="50"/>
        <v>0</v>
      </c>
      <c r="BE39" s="136">
        <f t="shared" si="50"/>
        <v>0</v>
      </c>
      <c r="BF39" s="136">
        <f t="shared" si="50"/>
        <v>0</v>
      </c>
      <c r="BG39" s="136">
        <f t="shared" si="50"/>
        <v>0</v>
      </c>
      <c r="BH39" s="136">
        <f t="shared" si="50"/>
        <v>0</v>
      </c>
      <c r="BI39" s="136">
        <f t="shared" si="50"/>
        <v>0</v>
      </c>
      <c r="BJ39" s="136">
        <f t="shared" si="50"/>
        <v>0</v>
      </c>
      <c r="BK39" s="136">
        <f t="shared" si="50"/>
        <v>0</v>
      </c>
      <c r="BL39" s="136">
        <f t="shared" si="50"/>
        <v>0</v>
      </c>
      <c r="BM39" s="136">
        <f t="shared" ref="BM39:CB41" si="51">SUMIF($ED$49:$ED$125,$ED39,BM$49:BM$125)</f>
        <v>0</v>
      </c>
      <c r="BN39" s="136">
        <f t="shared" si="51"/>
        <v>0</v>
      </c>
      <c r="BO39" s="136">
        <f t="shared" si="51"/>
        <v>0</v>
      </c>
      <c r="BP39" s="136">
        <f t="shared" si="51"/>
        <v>0</v>
      </c>
      <c r="BQ39" s="136">
        <f t="shared" si="51"/>
        <v>0</v>
      </c>
      <c r="BR39" s="136">
        <f t="shared" si="51"/>
        <v>0</v>
      </c>
      <c r="BS39" s="136">
        <f t="shared" si="51"/>
        <v>0</v>
      </c>
      <c r="BT39" s="136">
        <f t="shared" si="51"/>
        <v>0</v>
      </c>
      <c r="BU39" s="136">
        <f t="shared" si="51"/>
        <v>0</v>
      </c>
      <c r="BV39" s="136">
        <f t="shared" si="51"/>
        <v>0</v>
      </c>
      <c r="BW39" s="136">
        <f t="shared" si="51"/>
        <v>0</v>
      </c>
      <c r="BX39" s="136">
        <f t="shared" si="51"/>
        <v>0</v>
      </c>
      <c r="BY39" s="136">
        <f t="shared" si="51"/>
        <v>0</v>
      </c>
      <c r="BZ39" s="136">
        <f t="shared" si="51"/>
        <v>0</v>
      </c>
      <c r="CA39" s="136">
        <f t="shared" si="51"/>
        <v>0</v>
      </c>
      <c r="CB39" s="136">
        <f t="shared" si="51"/>
        <v>0</v>
      </c>
      <c r="CC39" s="136">
        <f t="shared" ref="CC39:CR41" si="52">SUMIF($ED$49:$ED$125,$ED39,CC$49:CC$125)</f>
        <v>0</v>
      </c>
      <c r="CD39" s="136">
        <f t="shared" si="52"/>
        <v>0</v>
      </c>
      <c r="CE39" s="136">
        <f t="shared" si="52"/>
        <v>0</v>
      </c>
      <c r="CF39" s="136">
        <f t="shared" si="52"/>
        <v>0</v>
      </c>
      <c r="CG39" s="136">
        <f t="shared" si="52"/>
        <v>0</v>
      </c>
      <c r="CH39" s="136">
        <f t="shared" si="52"/>
        <v>0</v>
      </c>
      <c r="CI39" s="136">
        <f t="shared" si="52"/>
        <v>0</v>
      </c>
      <c r="CJ39" s="136">
        <f t="shared" si="52"/>
        <v>0</v>
      </c>
      <c r="CK39" s="136">
        <f t="shared" si="52"/>
        <v>0</v>
      </c>
      <c r="CL39" s="136">
        <f t="shared" si="52"/>
        <v>0</v>
      </c>
      <c r="CM39" s="136">
        <f t="shared" si="52"/>
        <v>0</v>
      </c>
      <c r="CN39" s="136">
        <f t="shared" si="52"/>
        <v>0</v>
      </c>
      <c r="CO39" s="136">
        <f t="shared" si="52"/>
        <v>0</v>
      </c>
      <c r="CP39" s="136">
        <f t="shared" si="52"/>
        <v>0</v>
      </c>
      <c r="CQ39" s="136">
        <f t="shared" si="52"/>
        <v>0</v>
      </c>
      <c r="CR39" s="136">
        <f t="shared" si="52"/>
        <v>0</v>
      </c>
      <c r="CS39" s="136">
        <f t="shared" ref="CS39:DH41" si="53">SUMIF($ED$49:$ED$125,$ED39,CS$49:CS$125)</f>
        <v>0</v>
      </c>
      <c r="CT39" s="136">
        <f t="shared" si="53"/>
        <v>0</v>
      </c>
      <c r="CU39" s="136">
        <f t="shared" si="53"/>
        <v>0</v>
      </c>
      <c r="CV39" s="136">
        <f t="shared" si="53"/>
        <v>0</v>
      </c>
      <c r="CW39" s="136">
        <f t="shared" si="53"/>
        <v>0</v>
      </c>
      <c r="CX39" s="136">
        <f t="shared" si="53"/>
        <v>0</v>
      </c>
      <c r="CY39" s="136">
        <f t="shared" si="53"/>
        <v>0</v>
      </c>
      <c r="CZ39" s="136">
        <f t="shared" si="53"/>
        <v>0</v>
      </c>
      <c r="DA39" s="136">
        <f t="shared" si="53"/>
        <v>0</v>
      </c>
      <c r="DB39" s="136">
        <f t="shared" si="53"/>
        <v>0</v>
      </c>
      <c r="DC39" s="136">
        <f t="shared" si="53"/>
        <v>0</v>
      </c>
      <c r="DD39" s="136">
        <f t="shared" si="53"/>
        <v>0</v>
      </c>
      <c r="DE39" s="136">
        <f t="shared" si="53"/>
        <v>0</v>
      </c>
      <c r="DF39" s="136">
        <f t="shared" si="53"/>
        <v>0</v>
      </c>
      <c r="DG39" s="136">
        <f t="shared" si="53"/>
        <v>0</v>
      </c>
      <c r="DH39" s="136">
        <f t="shared" si="53"/>
        <v>0</v>
      </c>
      <c r="DI39" s="136">
        <f t="shared" ref="DI39:DU41" si="54">SUMIF($ED$49:$ED$125,$ED39,DI$49:DI$125)</f>
        <v>0</v>
      </c>
      <c r="DJ39" s="136">
        <f t="shared" si="54"/>
        <v>0</v>
      </c>
      <c r="DK39" s="136">
        <f t="shared" si="54"/>
        <v>0</v>
      </c>
      <c r="DL39" s="136">
        <f t="shared" si="54"/>
        <v>0</v>
      </c>
      <c r="DM39" s="136">
        <f t="shared" si="54"/>
        <v>0</v>
      </c>
      <c r="DN39" s="136">
        <f t="shared" si="54"/>
        <v>0</v>
      </c>
      <c r="DO39" s="136">
        <f t="shared" si="54"/>
        <v>0</v>
      </c>
      <c r="DP39" s="136">
        <f t="shared" si="54"/>
        <v>0</v>
      </c>
      <c r="DQ39" s="136">
        <f t="shared" si="54"/>
        <v>0</v>
      </c>
      <c r="DR39" s="136">
        <f t="shared" si="54"/>
        <v>0</v>
      </c>
      <c r="DS39" s="136">
        <f t="shared" si="54"/>
        <v>0</v>
      </c>
      <c r="DT39" s="136">
        <f t="shared" si="54"/>
        <v>0</v>
      </c>
      <c r="DU39" s="136">
        <f t="shared" si="54"/>
        <v>0</v>
      </c>
      <c r="DV39" s="137">
        <f t="shared" si="33"/>
        <v>0</v>
      </c>
      <c r="DW39" s="73"/>
      <c r="EC39" s="139"/>
      <c r="ED39" s="138" t="str">
        <f>AN39&amp;"да"</f>
        <v>Федеральный бюджетда</v>
      </c>
      <c r="EG39" s="138" t="str">
        <f>AN39 &amp; "0"</f>
        <v>Федеральный бюджет0</v>
      </c>
      <c r="EV39" s="145"/>
    </row>
    <row r="40" spans="3:152" ht="15" hidden="1" x14ac:dyDescent="0.25">
      <c r="C40" s="80"/>
      <c r="D40" s="129"/>
      <c r="E40" s="78"/>
      <c r="F40" s="131"/>
      <c r="G40" s="131"/>
      <c r="H40" s="131"/>
      <c r="I40" s="131"/>
      <c r="J40" s="131"/>
      <c r="K40" s="131"/>
      <c r="L40" s="131"/>
      <c r="M40" s="131"/>
      <c r="N40" s="131"/>
      <c r="O40" s="131"/>
      <c r="P40" s="131"/>
      <c r="Q40" s="131"/>
      <c r="R40" s="131"/>
      <c r="S40" s="131"/>
      <c r="T40" s="131"/>
      <c r="U40" s="131"/>
      <c r="V40" s="131"/>
      <c r="W40" s="131"/>
      <c r="X40" s="131"/>
      <c r="Y40" s="131"/>
      <c r="Z40" s="131"/>
      <c r="AA40" s="131"/>
      <c r="AB40" s="131"/>
      <c r="AC40" s="131"/>
      <c r="AD40" s="131"/>
      <c r="AE40" s="131"/>
      <c r="AF40" s="131"/>
      <c r="AG40" s="131"/>
      <c r="AH40" s="131"/>
      <c r="AI40" s="131"/>
      <c r="AJ40" s="131"/>
      <c r="AK40" s="131"/>
      <c r="AL40" s="132"/>
      <c r="AM40" s="133" t="s">
        <v>207</v>
      </c>
      <c r="AN40" s="134" t="s">
        <v>208</v>
      </c>
      <c r="AO40" s="135"/>
      <c r="AP40" s="135"/>
      <c r="AQ40" s="135"/>
      <c r="AR40" s="135"/>
      <c r="AS40" s="135"/>
      <c r="AT40" s="135"/>
      <c r="AU40" s="135"/>
      <c r="AV40" s="135"/>
      <c r="AW40" s="136">
        <f t="shared" si="50"/>
        <v>0</v>
      </c>
      <c r="AX40" s="136">
        <f t="shared" si="50"/>
        <v>0</v>
      </c>
      <c r="AY40" s="136">
        <f t="shared" si="50"/>
        <v>0</v>
      </c>
      <c r="AZ40" s="136">
        <f t="shared" si="50"/>
        <v>0</v>
      </c>
      <c r="BA40" s="136">
        <f t="shared" si="50"/>
        <v>0</v>
      </c>
      <c r="BB40" s="136">
        <f t="shared" si="50"/>
        <v>0</v>
      </c>
      <c r="BC40" s="136">
        <f t="shared" si="50"/>
        <v>0</v>
      </c>
      <c r="BD40" s="136">
        <f t="shared" si="50"/>
        <v>0</v>
      </c>
      <c r="BE40" s="136">
        <f t="shared" si="50"/>
        <v>0</v>
      </c>
      <c r="BF40" s="136">
        <f t="shared" si="50"/>
        <v>0</v>
      </c>
      <c r="BG40" s="136">
        <f t="shared" si="50"/>
        <v>0</v>
      </c>
      <c r="BH40" s="136">
        <f t="shared" si="50"/>
        <v>0</v>
      </c>
      <c r="BI40" s="136">
        <f t="shared" si="50"/>
        <v>0</v>
      </c>
      <c r="BJ40" s="136">
        <f t="shared" si="50"/>
        <v>0</v>
      </c>
      <c r="BK40" s="136">
        <f t="shared" si="50"/>
        <v>0</v>
      </c>
      <c r="BL40" s="136">
        <f t="shared" si="50"/>
        <v>0</v>
      </c>
      <c r="BM40" s="136">
        <f t="shared" si="51"/>
        <v>0</v>
      </c>
      <c r="BN40" s="136">
        <f t="shared" si="51"/>
        <v>0</v>
      </c>
      <c r="BO40" s="136">
        <f t="shared" si="51"/>
        <v>0</v>
      </c>
      <c r="BP40" s="136">
        <f t="shared" si="51"/>
        <v>0</v>
      </c>
      <c r="BQ40" s="136">
        <f t="shared" si="51"/>
        <v>0</v>
      </c>
      <c r="BR40" s="136">
        <f t="shared" si="51"/>
        <v>0</v>
      </c>
      <c r="BS40" s="136">
        <f t="shared" si="51"/>
        <v>0</v>
      </c>
      <c r="BT40" s="136">
        <f t="shared" si="51"/>
        <v>0</v>
      </c>
      <c r="BU40" s="136">
        <f t="shared" si="51"/>
        <v>0</v>
      </c>
      <c r="BV40" s="136">
        <f t="shared" si="51"/>
        <v>0</v>
      </c>
      <c r="BW40" s="136">
        <f t="shared" si="51"/>
        <v>0</v>
      </c>
      <c r="BX40" s="136">
        <f t="shared" si="51"/>
        <v>0</v>
      </c>
      <c r="BY40" s="136">
        <f t="shared" si="51"/>
        <v>0</v>
      </c>
      <c r="BZ40" s="136">
        <f t="shared" si="51"/>
        <v>0</v>
      </c>
      <c r="CA40" s="136">
        <f t="shared" si="51"/>
        <v>0</v>
      </c>
      <c r="CB40" s="136">
        <f t="shared" si="51"/>
        <v>0</v>
      </c>
      <c r="CC40" s="136">
        <f t="shared" si="52"/>
        <v>0</v>
      </c>
      <c r="CD40" s="136">
        <f t="shared" si="52"/>
        <v>0</v>
      </c>
      <c r="CE40" s="136">
        <f t="shared" si="52"/>
        <v>0</v>
      </c>
      <c r="CF40" s="136">
        <f t="shared" si="52"/>
        <v>0</v>
      </c>
      <c r="CG40" s="136">
        <f t="shared" si="52"/>
        <v>0</v>
      </c>
      <c r="CH40" s="136">
        <f t="shared" si="52"/>
        <v>0</v>
      </c>
      <c r="CI40" s="136">
        <f t="shared" si="52"/>
        <v>0</v>
      </c>
      <c r="CJ40" s="136">
        <f t="shared" si="52"/>
        <v>0</v>
      </c>
      <c r="CK40" s="136">
        <f t="shared" si="52"/>
        <v>0</v>
      </c>
      <c r="CL40" s="136">
        <f t="shared" si="52"/>
        <v>0</v>
      </c>
      <c r="CM40" s="136">
        <f t="shared" si="52"/>
        <v>0</v>
      </c>
      <c r="CN40" s="136">
        <f t="shared" si="52"/>
        <v>0</v>
      </c>
      <c r="CO40" s="136">
        <f t="shared" si="52"/>
        <v>0</v>
      </c>
      <c r="CP40" s="136">
        <f t="shared" si="52"/>
        <v>0</v>
      </c>
      <c r="CQ40" s="136">
        <f t="shared" si="52"/>
        <v>0</v>
      </c>
      <c r="CR40" s="136">
        <f t="shared" si="52"/>
        <v>0</v>
      </c>
      <c r="CS40" s="136">
        <f t="shared" si="53"/>
        <v>0</v>
      </c>
      <c r="CT40" s="136">
        <f t="shared" si="53"/>
        <v>0</v>
      </c>
      <c r="CU40" s="136">
        <f t="shared" si="53"/>
        <v>0</v>
      </c>
      <c r="CV40" s="136">
        <f t="shared" si="53"/>
        <v>0</v>
      </c>
      <c r="CW40" s="136">
        <f t="shared" si="53"/>
        <v>0</v>
      </c>
      <c r="CX40" s="136">
        <f t="shared" si="53"/>
        <v>0</v>
      </c>
      <c r="CY40" s="136">
        <f t="shared" si="53"/>
        <v>0</v>
      </c>
      <c r="CZ40" s="136">
        <f t="shared" si="53"/>
        <v>0</v>
      </c>
      <c r="DA40" s="136">
        <f t="shared" si="53"/>
        <v>0</v>
      </c>
      <c r="DB40" s="136">
        <f t="shared" si="53"/>
        <v>0</v>
      </c>
      <c r="DC40" s="136">
        <f t="shared" si="53"/>
        <v>0</v>
      </c>
      <c r="DD40" s="136">
        <f t="shared" si="53"/>
        <v>0</v>
      </c>
      <c r="DE40" s="136">
        <f t="shared" si="53"/>
        <v>0</v>
      </c>
      <c r="DF40" s="136">
        <f t="shared" si="53"/>
        <v>0</v>
      </c>
      <c r="DG40" s="136">
        <f t="shared" si="53"/>
        <v>0</v>
      </c>
      <c r="DH40" s="136">
        <f t="shared" si="53"/>
        <v>0</v>
      </c>
      <c r="DI40" s="136">
        <f t="shared" si="54"/>
        <v>0</v>
      </c>
      <c r="DJ40" s="136">
        <f t="shared" si="54"/>
        <v>0</v>
      </c>
      <c r="DK40" s="136">
        <f t="shared" si="54"/>
        <v>0</v>
      </c>
      <c r="DL40" s="136">
        <f t="shared" si="54"/>
        <v>0</v>
      </c>
      <c r="DM40" s="136">
        <f t="shared" si="54"/>
        <v>0</v>
      </c>
      <c r="DN40" s="136">
        <f t="shared" si="54"/>
        <v>0</v>
      </c>
      <c r="DO40" s="136">
        <f t="shared" si="54"/>
        <v>0</v>
      </c>
      <c r="DP40" s="136">
        <f t="shared" si="54"/>
        <v>0</v>
      </c>
      <c r="DQ40" s="136">
        <f t="shared" si="54"/>
        <v>0</v>
      </c>
      <c r="DR40" s="136">
        <f t="shared" si="54"/>
        <v>0</v>
      </c>
      <c r="DS40" s="136">
        <f t="shared" si="54"/>
        <v>0</v>
      </c>
      <c r="DT40" s="136">
        <f t="shared" si="54"/>
        <v>0</v>
      </c>
      <c r="DU40" s="136">
        <f t="shared" si="54"/>
        <v>0</v>
      </c>
      <c r="DV40" s="137">
        <f t="shared" si="33"/>
        <v>0</v>
      </c>
      <c r="DW40" s="73"/>
      <c r="EC40" s="139"/>
      <c r="ED40" s="138" t="str">
        <f>AN40&amp;"да"</f>
        <v>Бюджет субъекта РФда</v>
      </c>
      <c r="EG40" s="138" t="str">
        <f>AN40 &amp; "0"</f>
        <v>Бюджет субъекта РФ0</v>
      </c>
      <c r="EV40" s="145"/>
    </row>
    <row r="41" spans="3:152" ht="11.25" hidden="1" customHeight="1" x14ac:dyDescent="0.25">
      <c r="C41" s="80"/>
      <c r="D41" s="129"/>
      <c r="E41" s="78"/>
      <c r="F41" s="131"/>
      <c r="G41" s="131"/>
      <c r="H41" s="131"/>
      <c r="I41" s="131"/>
      <c r="J41" s="131"/>
      <c r="K41" s="131"/>
      <c r="L41" s="131"/>
      <c r="M41" s="131"/>
      <c r="N41" s="131"/>
      <c r="O41" s="131"/>
      <c r="P41" s="131"/>
      <c r="Q41" s="131"/>
      <c r="R41" s="131"/>
      <c r="S41" s="131"/>
      <c r="T41" s="131"/>
      <c r="U41" s="131"/>
      <c r="V41" s="131"/>
      <c r="W41" s="131"/>
      <c r="X41" s="131"/>
      <c r="Y41" s="131"/>
      <c r="Z41" s="131"/>
      <c r="AA41" s="131"/>
      <c r="AB41" s="131"/>
      <c r="AC41" s="131"/>
      <c r="AD41" s="131"/>
      <c r="AE41" s="131"/>
      <c r="AF41" s="131"/>
      <c r="AG41" s="131"/>
      <c r="AH41" s="131"/>
      <c r="AI41" s="131"/>
      <c r="AJ41" s="131"/>
      <c r="AK41" s="131"/>
      <c r="AL41" s="132"/>
      <c r="AM41" s="133" t="s">
        <v>209</v>
      </c>
      <c r="AN41" s="134" t="s">
        <v>210</v>
      </c>
      <c r="AO41" s="135"/>
      <c r="AP41" s="135"/>
      <c r="AQ41" s="135"/>
      <c r="AR41" s="135"/>
      <c r="AS41" s="135"/>
      <c r="AT41" s="135"/>
      <c r="AU41" s="135"/>
      <c r="AV41" s="135"/>
      <c r="AW41" s="136">
        <f t="shared" si="50"/>
        <v>0</v>
      </c>
      <c r="AX41" s="136">
        <f t="shared" si="50"/>
        <v>0</v>
      </c>
      <c r="AY41" s="136">
        <f t="shared" si="50"/>
        <v>0</v>
      </c>
      <c r="AZ41" s="136">
        <f t="shared" si="50"/>
        <v>0</v>
      </c>
      <c r="BA41" s="136">
        <f t="shared" si="50"/>
        <v>0</v>
      </c>
      <c r="BB41" s="136">
        <f t="shared" si="50"/>
        <v>0</v>
      </c>
      <c r="BC41" s="136">
        <f t="shared" si="50"/>
        <v>0</v>
      </c>
      <c r="BD41" s="136">
        <f t="shared" si="50"/>
        <v>0</v>
      </c>
      <c r="BE41" s="136">
        <f t="shared" si="50"/>
        <v>0</v>
      </c>
      <c r="BF41" s="136">
        <f t="shared" si="50"/>
        <v>0</v>
      </c>
      <c r="BG41" s="136">
        <f t="shared" si="50"/>
        <v>0</v>
      </c>
      <c r="BH41" s="136">
        <f t="shared" si="50"/>
        <v>0</v>
      </c>
      <c r="BI41" s="136">
        <f t="shared" si="50"/>
        <v>0</v>
      </c>
      <c r="BJ41" s="136">
        <f t="shared" si="50"/>
        <v>0</v>
      </c>
      <c r="BK41" s="136">
        <f t="shared" si="50"/>
        <v>0</v>
      </c>
      <c r="BL41" s="136">
        <f t="shared" si="50"/>
        <v>0</v>
      </c>
      <c r="BM41" s="136">
        <f t="shared" si="51"/>
        <v>0</v>
      </c>
      <c r="BN41" s="136">
        <f t="shared" si="51"/>
        <v>0</v>
      </c>
      <c r="BO41" s="136">
        <f t="shared" si="51"/>
        <v>0</v>
      </c>
      <c r="BP41" s="136">
        <f t="shared" si="51"/>
        <v>0</v>
      </c>
      <c r="BQ41" s="136">
        <f t="shared" si="51"/>
        <v>0</v>
      </c>
      <c r="BR41" s="136">
        <f t="shared" si="51"/>
        <v>0</v>
      </c>
      <c r="BS41" s="136">
        <f t="shared" si="51"/>
        <v>0</v>
      </c>
      <c r="BT41" s="136">
        <f t="shared" si="51"/>
        <v>0</v>
      </c>
      <c r="BU41" s="136">
        <f t="shared" si="51"/>
        <v>0</v>
      </c>
      <c r="BV41" s="136">
        <f t="shared" si="51"/>
        <v>0</v>
      </c>
      <c r="BW41" s="136">
        <f t="shared" si="51"/>
        <v>0</v>
      </c>
      <c r="BX41" s="136">
        <f t="shared" si="51"/>
        <v>0</v>
      </c>
      <c r="BY41" s="136">
        <f t="shared" si="51"/>
        <v>0</v>
      </c>
      <c r="BZ41" s="136">
        <f t="shared" si="51"/>
        <v>0</v>
      </c>
      <c r="CA41" s="136">
        <f t="shared" si="51"/>
        <v>0</v>
      </c>
      <c r="CB41" s="136">
        <f t="shared" si="51"/>
        <v>0</v>
      </c>
      <c r="CC41" s="136">
        <f t="shared" si="52"/>
        <v>0</v>
      </c>
      <c r="CD41" s="136">
        <f t="shared" si="52"/>
        <v>0</v>
      </c>
      <c r="CE41" s="136">
        <f t="shared" si="52"/>
        <v>0</v>
      </c>
      <c r="CF41" s="136">
        <f t="shared" si="52"/>
        <v>0</v>
      </c>
      <c r="CG41" s="136">
        <f t="shared" si="52"/>
        <v>0</v>
      </c>
      <c r="CH41" s="136">
        <f t="shared" si="52"/>
        <v>0</v>
      </c>
      <c r="CI41" s="136">
        <f t="shared" si="52"/>
        <v>0</v>
      </c>
      <c r="CJ41" s="136">
        <f t="shared" si="52"/>
        <v>0</v>
      </c>
      <c r="CK41" s="136">
        <f t="shared" si="52"/>
        <v>0</v>
      </c>
      <c r="CL41" s="136">
        <f t="shared" si="52"/>
        <v>0</v>
      </c>
      <c r="CM41" s="136">
        <f t="shared" si="52"/>
        <v>0</v>
      </c>
      <c r="CN41" s="136">
        <f t="shared" si="52"/>
        <v>0</v>
      </c>
      <c r="CO41" s="136">
        <f t="shared" si="52"/>
        <v>0</v>
      </c>
      <c r="CP41" s="136">
        <f t="shared" si="52"/>
        <v>0</v>
      </c>
      <c r="CQ41" s="136">
        <f t="shared" si="52"/>
        <v>0</v>
      </c>
      <c r="CR41" s="136">
        <f t="shared" si="52"/>
        <v>0</v>
      </c>
      <c r="CS41" s="136">
        <f t="shared" si="53"/>
        <v>0</v>
      </c>
      <c r="CT41" s="136">
        <f t="shared" si="53"/>
        <v>0</v>
      </c>
      <c r="CU41" s="136">
        <f t="shared" si="53"/>
        <v>0</v>
      </c>
      <c r="CV41" s="136">
        <f t="shared" si="53"/>
        <v>0</v>
      </c>
      <c r="CW41" s="136">
        <f t="shared" si="53"/>
        <v>0</v>
      </c>
      <c r="CX41" s="136">
        <f t="shared" si="53"/>
        <v>0</v>
      </c>
      <c r="CY41" s="136">
        <f t="shared" si="53"/>
        <v>0</v>
      </c>
      <c r="CZ41" s="136">
        <f t="shared" si="53"/>
        <v>0</v>
      </c>
      <c r="DA41" s="136">
        <f t="shared" si="53"/>
        <v>0</v>
      </c>
      <c r="DB41" s="136">
        <f t="shared" si="53"/>
        <v>0</v>
      </c>
      <c r="DC41" s="136">
        <f t="shared" si="53"/>
        <v>0</v>
      </c>
      <c r="DD41" s="136">
        <f t="shared" si="53"/>
        <v>0</v>
      </c>
      <c r="DE41" s="136">
        <f t="shared" si="53"/>
        <v>0</v>
      </c>
      <c r="DF41" s="136">
        <f t="shared" si="53"/>
        <v>0</v>
      </c>
      <c r="DG41" s="136">
        <f t="shared" si="53"/>
        <v>0</v>
      </c>
      <c r="DH41" s="136">
        <f t="shared" si="53"/>
        <v>0</v>
      </c>
      <c r="DI41" s="136">
        <f t="shared" si="54"/>
        <v>0</v>
      </c>
      <c r="DJ41" s="136">
        <f t="shared" si="54"/>
        <v>0</v>
      </c>
      <c r="DK41" s="136">
        <f t="shared" si="54"/>
        <v>0</v>
      </c>
      <c r="DL41" s="136">
        <f t="shared" si="54"/>
        <v>0</v>
      </c>
      <c r="DM41" s="136">
        <f t="shared" si="54"/>
        <v>0</v>
      </c>
      <c r="DN41" s="136">
        <f t="shared" si="54"/>
        <v>0</v>
      </c>
      <c r="DO41" s="136">
        <f t="shared" si="54"/>
        <v>0</v>
      </c>
      <c r="DP41" s="136">
        <f t="shared" si="54"/>
        <v>0</v>
      </c>
      <c r="DQ41" s="136">
        <f t="shared" si="54"/>
        <v>0</v>
      </c>
      <c r="DR41" s="136">
        <f t="shared" si="54"/>
        <v>0</v>
      </c>
      <c r="DS41" s="136">
        <f t="shared" si="54"/>
        <v>0</v>
      </c>
      <c r="DT41" s="136">
        <f t="shared" si="54"/>
        <v>0</v>
      </c>
      <c r="DU41" s="136">
        <f t="shared" si="54"/>
        <v>0</v>
      </c>
      <c r="DV41" s="137">
        <f t="shared" si="33"/>
        <v>0</v>
      </c>
      <c r="DW41" s="73"/>
      <c r="EC41" s="139"/>
      <c r="ED41" s="138" t="str">
        <f>AN41&amp;"да"</f>
        <v>Бюджет муниципального образованияда</v>
      </c>
      <c r="EG41" s="138" t="str">
        <f>AN41 &amp; "0"</f>
        <v>Бюджет муниципального образования0</v>
      </c>
      <c r="EV41" s="145"/>
    </row>
    <row r="42" spans="3:152" ht="11.25" hidden="1" customHeight="1" x14ac:dyDescent="0.25">
      <c r="C42" s="80"/>
      <c r="D42" s="125"/>
      <c r="E42" s="78"/>
      <c r="F42" s="118"/>
      <c r="G42" s="118"/>
      <c r="H42" s="118"/>
      <c r="I42" s="118"/>
      <c r="J42" s="118"/>
      <c r="K42" s="118"/>
      <c r="L42" s="118"/>
      <c r="M42" s="118"/>
      <c r="N42" s="118"/>
      <c r="O42" s="118"/>
      <c r="P42" s="118"/>
      <c r="Q42" s="118"/>
      <c r="R42" s="118"/>
      <c r="S42" s="118"/>
      <c r="T42" s="118"/>
      <c r="U42" s="118"/>
      <c r="V42" s="118"/>
      <c r="W42" s="118"/>
      <c r="X42" s="118"/>
      <c r="Y42" s="118"/>
      <c r="Z42" s="118"/>
      <c r="AA42" s="118"/>
      <c r="AB42" s="118"/>
      <c r="AC42" s="118"/>
      <c r="AD42" s="118"/>
      <c r="AE42" s="118"/>
      <c r="AF42" s="118"/>
      <c r="AG42" s="118"/>
      <c r="AH42" s="118"/>
      <c r="AI42" s="118"/>
      <c r="AJ42" s="118"/>
      <c r="AK42" s="118"/>
      <c r="AL42" s="119"/>
      <c r="AM42" s="126" t="s">
        <v>211</v>
      </c>
      <c r="AN42" s="119" t="s">
        <v>212</v>
      </c>
      <c r="AO42" s="118"/>
      <c r="AP42" s="118"/>
      <c r="AQ42" s="118"/>
      <c r="AR42" s="118"/>
      <c r="AS42" s="118"/>
      <c r="AT42" s="118"/>
      <c r="AU42" s="118"/>
      <c r="AV42" s="118"/>
      <c r="AW42" s="127">
        <f t="shared" ref="AW42:BP42" si="55">SUM(AW43:AW44)</f>
        <v>0</v>
      </c>
      <c r="AX42" s="127">
        <f t="shared" si="55"/>
        <v>0</v>
      </c>
      <c r="AY42" s="127">
        <f t="shared" si="55"/>
        <v>0</v>
      </c>
      <c r="AZ42" s="127">
        <f t="shared" si="55"/>
        <v>0</v>
      </c>
      <c r="BA42" s="127">
        <f t="shared" si="55"/>
        <v>0</v>
      </c>
      <c r="BB42" s="127">
        <f t="shared" si="55"/>
        <v>0</v>
      </c>
      <c r="BC42" s="127">
        <f t="shared" si="55"/>
        <v>0</v>
      </c>
      <c r="BD42" s="127">
        <f t="shared" si="55"/>
        <v>0</v>
      </c>
      <c r="BE42" s="127">
        <f t="shared" si="55"/>
        <v>0</v>
      </c>
      <c r="BF42" s="127">
        <f t="shared" si="55"/>
        <v>0</v>
      </c>
      <c r="BG42" s="127">
        <f t="shared" si="55"/>
        <v>0</v>
      </c>
      <c r="BH42" s="127">
        <f t="shared" si="55"/>
        <v>0</v>
      </c>
      <c r="BI42" s="127">
        <f t="shared" si="55"/>
        <v>0</v>
      </c>
      <c r="BJ42" s="127">
        <f t="shared" si="55"/>
        <v>0</v>
      </c>
      <c r="BK42" s="127">
        <f t="shared" si="55"/>
        <v>0</v>
      </c>
      <c r="BL42" s="127">
        <f t="shared" si="55"/>
        <v>0</v>
      </c>
      <c r="BM42" s="127">
        <f t="shared" si="55"/>
        <v>0</v>
      </c>
      <c r="BN42" s="127">
        <f t="shared" si="55"/>
        <v>0</v>
      </c>
      <c r="BO42" s="127">
        <f t="shared" si="55"/>
        <v>0</v>
      </c>
      <c r="BP42" s="127">
        <f t="shared" si="55"/>
        <v>0</v>
      </c>
      <c r="BQ42" s="127">
        <f t="shared" ref="BQ42:DU42" si="56">SUM(BQ43:BQ44)</f>
        <v>0</v>
      </c>
      <c r="BR42" s="127">
        <f t="shared" si="56"/>
        <v>0</v>
      </c>
      <c r="BS42" s="127">
        <f t="shared" si="56"/>
        <v>0</v>
      </c>
      <c r="BT42" s="127">
        <f t="shared" si="56"/>
        <v>0</v>
      </c>
      <c r="BU42" s="127">
        <f t="shared" si="56"/>
        <v>0</v>
      </c>
      <c r="BV42" s="127">
        <f t="shared" si="56"/>
        <v>0</v>
      </c>
      <c r="BW42" s="127">
        <f t="shared" si="56"/>
        <v>0</v>
      </c>
      <c r="BX42" s="127">
        <f t="shared" si="56"/>
        <v>0</v>
      </c>
      <c r="BY42" s="127">
        <f t="shared" si="56"/>
        <v>0</v>
      </c>
      <c r="BZ42" s="127">
        <f t="shared" si="56"/>
        <v>0</v>
      </c>
      <c r="CA42" s="127">
        <f t="shared" si="56"/>
        <v>0</v>
      </c>
      <c r="CB42" s="127">
        <f t="shared" si="56"/>
        <v>0</v>
      </c>
      <c r="CC42" s="127">
        <f t="shared" si="56"/>
        <v>0</v>
      </c>
      <c r="CD42" s="127">
        <f t="shared" si="56"/>
        <v>0</v>
      </c>
      <c r="CE42" s="127">
        <f t="shared" si="56"/>
        <v>0</v>
      </c>
      <c r="CF42" s="127">
        <f t="shared" si="56"/>
        <v>0</v>
      </c>
      <c r="CG42" s="127">
        <f t="shared" si="56"/>
        <v>0</v>
      </c>
      <c r="CH42" s="127">
        <f t="shared" si="56"/>
        <v>0</v>
      </c>
      <c r="CI42" s="127">
        <f t="shared" si="56"/>
        <v>0</v>
      </c>
      <c r="CJ42" s="127">
        <f t="shared" si="56"/>
        <v>0</v>
      </c>
      <c r="CK42" s="127">
        <f t="shared" si="56"/>
        <v>0</v>
      </c>
      <c r="CL42" s="127">
        <f t="shared" si="56"/>
        <v>0</v>
      </c>
      <c r="CM42" s="127">
        <f t="shared" si="56"/>
        <v>0</v>
      </c>
      <c r="CN42" s="127">
        <f t="shared" si="56"/>
        <v>0</v>
      </c>
      <c r="CO42" s="127">
        <f t="shared" si="56"/>
        <v>0</v>
      </c>
      <c r="CP42" s="127">
        <f t="shared" si="56"/>
        <v>0</v>
      </c>
      <c r="CQ42" s="127">
        <f t="shared" si="56"/>
        <v>0</v>
      </c>
      <c r="CR42" s="127">
        <f t="shared" si="56"/>
        <v>0</v>
      </c>
      <c r="CS42" s="127">
        <f t="shared" si="56"/>
        <v>0</v>
      </c>
      <c r="CT42" s="127">
        <f t="shared" si="56"/>
        <v>0</v>
      </c>
      <c r="CU42" s="127">
        <f t="shared" si="56"/>
        <v>0</v>
      </c>
      <c r="CV42" s="127">
        <f t="shared" si="56"/>
        <v>0</v>
      </c>
      <c r="CW42" s="127">
        <f t="shared" si="56"/>
        <v>0</v>
      </c>
      <c r="CX42" s="127">
        <f t="shared" si="56"/>
        <v>0</v>
      </c>
      <c r="CY42" s="127">
        <f t="shared" si="56"/>
        <v>0</v>
      </c>
      <c r="CZ42" s="127">
        <f t="shared" si="56"/>
        <v>0</v>
      </c>
      <c r="DA42" s="127">
        <f t="shared" si="56"/>
        <v>0</v>
      </c>
      <c r="DB42" s="127">
        <f t="shared" si="56"/>
        <v>0</v>
      </c>
      <c r="DC42" s="127">
        <f t="shared" si="56"/>
        <v>0</v>
      </c>
      <c r="DD42" s="127">
        <f t="shared" si="56"/>
        <v>0</v>
      </c>
      <c r="DE42" s="127">
        <f t="shared" si="56"/>
        <v>0</v>
      </c>
      <c r="DF42" s="127">
        <f t="shared" si="56"/>
        <v>0</v>
      </c>
      <c r="DG42" s="127">
        <f t="shared" si="56"/>
        <v>0</v>
      </c>
      <c r="DH42" s="127">
        <f t="shared" si="56"/>
        <v>0</v>
      </c>
      <c r="DI42" s="127">
        <f t="shared" si="56"/>
        <v>0</v>
      </c>
      <c r="DJ42" s="127">
        <f t="shared" si="56"/>
        <v>0</v>
      </c>
      <c r="DK42" s="127">
        <f t="shared" si="56"/>
        <v>0</v>
      </c>
      <c r="DL42" s="127">
        <f t="shared" si="56"/>
        <v>0</v>
      </c>
      <c r="DM42" s="127">
        <f t="shared" si="56"/>
        <v>0</v>
      </c>
      <c r="DN42" s="127">
        <f t="shared" si="56"/>
        <v>0</v>
      </c>
      <c r="DO42" s="127">
        <f t="shared" si="56"/>
        <v>0</v>
      </c>
      <c r="DP42" s="127">
        <f t="shared" si="56"/>
        <v>0</v>
      </c>
      <c r="DQ42" s="127">
        <f t="shared" si="56"/>
        <v>0</v>
      </c>
      <c r="DR42" s="127">
        <f t="shared" si="56"/>
        <v>0</v>
      </c>
      <c r="DS42" s="127">
        <f t="shared" si="56"/>
        <v>0</v>
      </c>
      <c r="DT42" s="127">
        <f t="shared" si="56"/>
        <v>0</v>
      </c>
      <c r="DU42" s="127">
        <f t="shared" si="56"/>
        <v>0</v>
      </c>
      <c r="DV42" s="121">
        <f t="shared" si="33"/>
        <v>0</v>
      </c>
      <c r="DW42" s="73"/>
      <c r="EC42" s="139"/>
      <c r="ED42" s="138"/>
      <c r="EG42" s="139"/>
      <c r="EV42" s="145"/>
    </row>
    <row r="43" spans="3:152" ht="15" hidden="1" x14ac:dyDescent="0.25">
      <c r="C43" s="80"/>
      <c r="D43" s="129"/>
      <c r="E43" s="78"/>
      <c r="F43" s="131"/>
      <c r="G43" s="131"/>
      <c r="H43" s="131"/>
      <c r="I43" s="131"/>
      <c r="J43" s="131"/>
      <c r="K43" s="131"/>
      <c r="L43" s="131"/>
      <c r="M43" s="131"/>
      <c r="N43" s="131"/>
      <c r="O43" s="131"/>
      <c r="P43" s="131"/>
      <c r="Q43" s="131"/>
      <c r="R43" s="131"/>
      <c r="S43" s="131"/>
      <c r="T43" s="131"/>
      <c r="U43" s="131"/>
      <c r="V43" s="131"/>
      <c r="W43" s="131"/>
      <c r="X43" s="131"/>
      <c r="Y43" s="131"/>
      <c r="Z43" s="131"/>
      <c r="AA43" s="131"/>
      <c r="AB43" s="131"/>
      <c r="AC43" s="131"/>
      <c r="AD43" s="131"/>
      <c r="AE43" s="131"/>
      <c r="AF43" s="131"/>
      <c r="AG43" s="131"/>
      <c r="AH43" s="131"/>
      <c r="AI43" s="131"/>
      <c r="AJ43" s="131"/>
      <c r="AK43" s="131"/>
      <c r="AL43" s="132"/>
      <c r="AM43" s="133" t="s">
        <v>213</v>
      </c>
      <c r="AN43" s="134" t="s">
        <v>214</v>
      </c>
      <c r="AO43" s="135"/>
      <c r="AP43" s="135"/>
      <c r="AQ43" s="135"/>
      <c r="AR43" s="135"/>
      <c r="AS43" s="135"/>
      <c r="AT43" s="135"/>
      <c r="AU43" s="135"/>
      <c r="AV43" s="135"/>
      <c r="AW43" s="136">
        <f t="shared" ref="AW43:BL44" si="57">SUMIF($ED$49:$ED$125,$ED43,AW$49:AW$125)</f>
        <v>0</v>
      </c>
      <c r="AX43" s="136">
        <f t="shared" si="57"/>
        <v>0</v>
      </c>
      <c r="AY43" s="136">
        <f t="shared" si="57"/>
        <v>0</v>
      </c>
      <c r="AZ43" s="136">
        <f t="shared" si="57"/>
        <v>0</v>
      </c>
      <c r="BA43" s="136">
        <f t="shared" si="57"/>
        <v>0</v>
      </c>
      <c r="BB43" s="136">
        <f t="shared" si="57"/>
        <v>0</v>
      </c>
      <c r="BC43" s="136">
        <f t="shared" si="57"/>
        <v>0</v>
      </c>
      <c r="BD43" s="136">
        <f t="shared" si="57"/>
        <v>0</v>
      </c>
      <c r="BE43" s="136">
        <f t="shared" si="57"/>
        <v>0</v>
      </c>
      <c r="BF43" s="136">
        <f t="shared" si="57"/>
        <v>0</v>
      </c>
      <c r="BG43" s="136">
        <f t="shared" si="57"/>
        <v>0</v>
      </c>
      <c r="BH43" s="136">
        <f t="shared" si="57"/>
        <v>0</v>
      </c>
      <c r="BI43" s="136">
        <f t="shared" si="57"/>
        <v>0</v>
      </c>
      <c r="BJ43" s="136">
        <f t="shared" si="57"/>
        <v>0</v>
      </c>
      <c r="BK43" s="136">
        <f t="shared" si="57"/>
        <v>0</v>
      </c>
      <c r="BL43" s="136">
        <f t="shared" si="57"/>
        <v>0</v>
      </c>
      <c r="BM43" s="136">
        <f t="shared" ref="BM43:CB44" si="58">SUMIF($ED$49:$ED$125,$ED43,BM$49:BM$125)</f>
        <v>0</v>
      </c>
      <c r="BN43" s="136">
        <f t="shared" si="58"/>
        <v>0</v>
      </c>
      <c r="BO43" s="136">
        <f t="shared" si="58"/>
        <v>0</v>
      </c>
      <c r="BP43" s="136">
        <f t="shared" si="58"/>
        <v>0</v>
      </c>
      <c r="BQ43" s="136">
        <f t="shared" si="58"/>
        <v>0</v>
      </c>
      <c r="BR43" s="136">
        <f t="shared" si="58"/>
        <v>0</v>
      </c>
      <c r="BS43" s="136">
        <f t="shared" si="58"/>
        <v>0</v>
      </c>
      <c r="BT43" s="136">
        <f t="shared" si="58"/>
        <v>0</v>
      </c>
      <c r="BU43" s="136">
        <f t="shared" si="58"/>
        <v>0</v>
      </c>
      <c r="BV43" s="136">
        <f t="shared" si="58"/>
        <v>0</v>
      </c>
      <c r="BW43" s="136">
        <f t="shared" si="58"/>
        <v>0</v>
      </c>
      <c r="BX43" s="136">
        <f t="shared" si="58"/>
        <v>0</v>
      </c>
      <c r="BY43" s="136">
        <f t="shared" si="58"/>
        <v>0</v>
      </c>
      <c r="BZ43" s="136">
        <f t="shared" si="58"/>
        <v>0</v>
      </c>
      <c r="CA43" s="136">
        <f t="shared" si="58"/>
        <v>0</v>
      </c>
      <c r="CB43" s="136">
        <f t="shared" si="58"/>
        <v>0</v>
      </c>
      <c r="CC43" s="136">
        <f t="shared" ref="CC43:CR44" si="59">SUMIF($ED$49:$ED$125,$ED43,CC$49:CC$125)</f>
        <v>0</v>
      </c>
      <c r="CD43" s="136">
        <f t="shared" si="59"/>
        <v>0</v>
      </c>
      <c r="CE43" s="136">
        <f t="shared" si="59"/>
        <v>0</v>
      </c>
      <c r="CF43" s="136">
        <f t="shared" si="59"/>
        <v>0</v>
      </c>
      <c r="CG43" s="136">
        <f t="shared" si="59"/>
        <v>0</v>
      </c>
      <c r="CH43" s="136">
        <f t="shared" si="59"/>
        <v>0</v>
      </c>
      <c r="CI43" s="136">
        <f t="shared" si="59"/>
        <v>0</v>
      </c>
      <c r="CJ43" s="136">
        <f t="shared" si="59"/>
        <v>0</v>
      </c>
      <c r="CK43" s="136">
        <f t="shared" si="59"/>
        <v>0</v>
      </c>
      <c r="CL43" s="136">
        <f t="shared" si="59"/>
        <v>0</v>
      </c>
      <c r="CM43" s="136">
        <f t="shared" si="59"/>
        <v>0</v>
      </c>
      <c r="CN43" s="136">
        <f t="shared" si="59"/>
        <v>0</v>
      </c>
      <c r="CO43" s="136">
        <f t="shared" si="59"/>
        <v>0</v>
      </c>
      <c r="CP43" s="136">
        <f t="shared" si="59"/>
        <v>0</v>
      </c>
      <c r="CQ43" s="136">
        <f t="shared" si="59"/>
        <v>0</v>
      </c>
      <c r="CR43" s="136">
        <f t="shared" si="59"/>
        <v>0</v>
      </c>
      <c r="CS43" s="136">
        <f t="shared" ref="CS43:DH44" si="60">SUMIF($ED$49:$ED$125,$ED43,CS$49:CS$125)</f>
        <v>0</v>
      </c>
      <c r="CT43" s="136">
        <f t="shared" si="60"/>
        <v>0</v>
      </c>
      <c r="CU43" s="136">
        <f t="shared" si="60"/>
        <v>0</v>
      </c>
      <c r="CV43" s="136">
        <f t="shared" si="60"/>
        <v>0</v>
      </c>
      <c r="CW43" s="136">
        <f t="shared" si="60"/>
        <v>0</v>
      </c>
      <c r="CX43" s="136">
        <f t="shared" si="60"/>
        <v>0</v>
      </c>
      <c r="CY43" s="136">
        <f t="shared" si="60"/>
        <v>0</v>
      </c>
      <c r="CZ43" s="136">
        <f t="shared" si="60"/>
        <v>0</v>
      </c>
      <c r="DA43" s="136">
        <f t="shared" si="60"/>
        <v>0</v>
      </c>
      <c r="DB43" s="136">
        <f t="shared" si="60"/>
        <v>0</v>
      </c>
      <c r="DC43" s="136">
        <f t="shared" si="60"/>
        <v>0</v>
      </c>
      <c r="DD43" s="136">
        <f t="shared" si="60"/>
        <v>0</v>
      </c>
      <c r="DE43" s="136">
        <f t="shared" si="60"/>
        <v>0</v>
      </c>
      <c r="DF43" s="136">
        <f t="shared" si="60"/>
        <v>0</v>
      </c>
      <c r="DG43" s="136">
        <f t="shared" si="60"/>
        <v>0</v>
      </c>
      <c r="DH43" s="136">
        <f t="shared" si="60"/>
        <v>0</v>
      </c>
      <c r="DI43" s="136">
        <f t="shared" ref="DI43:DU44" si="61">SUMIF($ED$49:$ED$125,$ED43,DI$49:DI$125)</f>
        <v>0</v>
      </c>
      <c r="DJ43" s="136">
        <f t="shared" si="61"/>
        <v>0</v>
      </c>
      <c r="DK43" s="136">
        <f t="shared" si="61"/>
        <v>0</v>
      </c>
      <c r="DL43" s="136">
        <f t="shared" si="61"/>
        <v>0</v>
      </c>
      <c r="DM43" s="136">
        <f t="shared" si="61"/>
        <v>0</v>
      </c>
      <c r="DN43" s="136">
        <f t="shared" si="61"/>
        <v>0</v>
      </c>
      <c r="DO43" s="136">
        <f t="shared" si="61"/>
        <v>0</v>
      </c>
      <c r="DP43" s="136">
        <f t="shared" si="61"/>
        <v>0</v>
      </c>
      <c r="DQ43" s="136">
        <f t="shared" si="61"/>
        <v>0</v>
      </c>
      <c r="DR43" s="136">
        <f t="shared" si="61"/>
        <v>0</v>
      </c>
      <c r="DS43" s="136">
        <f t="shared" si="61"/>
        <v>0</v>
      </c>
      <c r="DT43" s="136">
        <f t="shared" si="61"/>
        <v>0</v>
      </c>
      <c r="DU43" s="136">
        <f t="shared" si="61"/>
        <v>0</v>
      </c>
      <c r="DV43" s="137">
        <f t="shared" si="33"/>
        <v>0</v>
      </c>
      <c r="DW43" s="73"/>
      <c r="EC43" s="139"/>
      <c r="ED43" s="138" t="str">
        <f>AN43&amp;"да"</f>
        <v>Лизингда</v>
      </c>
      <c r="EG43" s="138" t="str">
        <f>AN43 &amp; "0"</f>
        <v>Лизинг0</v>
      </c>
      <c r="EV43" s="145"/>
    </row>
    <row r="44" spans="3:152" ht="15" hidden="1" x14ac:dyDescent="0.25">
      <c r="C44" s="80"/>
      <c r="D44" s="129"/>
      <c r="E44" s="78"/>
      <c r="F44" s="131"/>
      <c r="G44" s="131"/>
      <c r="H44" s="131"/>
      <c r="I44" s="131"/>
      <c r="J44" s="131"/>
      <c r="K44" s="131"/>
      <c r="L44" s="131"/>
      <c r="M44" s="131"/>
      <c r="N44" s="131"/>
      <c r="O44" s="131"/>
      <c r="P44" s="131"/>
      <c r="Q44" s="131"/>
      <c r="R44" s="131"/>
      <c r="S44" s="131"/>
      <c r="T44" s="131"/>
      <c r="U44" s="131"/>
      <c r="V44" s="131"/>
      <c r="W44" s="131"/>
      <c r="X44" s="131"/>
      <c r="Y44" s="131"/>
      <c r="Z44" s="131"/>
      <c r="AA44" s="131"/>
      <c r="AB44" s="131"/>
      <c r="AC44" s="131"/>
      <c r="AD44" s="131"/>
      <c r="AE44" s="131"/>
      <c r="AF44" s="131"/>
      <c r="AG44" s="131"/>
      <c r="AH44" s="131"/>
      <c r="AI44" s="131"/>
      <c r="AJ44" s="131"/>
      <c r="AK44" s="131"/>
      <c r="AL44" s="132"/>
      <c r="AM44" s="133" t="s">
        <v>215</v>
      </c>
      <c r="AN44" s="134" t="s">
        <v>216</v>
      </c>
      <c r="AO44" s="135"/>
      <c r="AP44" s="135"/>
      <c r="AQ44" s="135"/>
      <c r="AR44" s="135"/>
      <c r="AS44" s="135"/>
      <c r="AT44" s="135"/>
      <c r="AU44" s="135"/>
      <c r="AV44" s="135"/>
      <c r="AW44" s="136">
        <f t="shared" si="57"/>
        <v>0</v>
      </c>
      <c r="AX44" s="136">
        <f t="shared" si="57"/>
        <v>0</v>
      </c>
      <c r="AY44" s="136">
        <f t="shared" si="57"/>
        <v>0</v>
      </c>
      <c r="AZ44" s="136">
        <f t="shared" si="57"/>
        <v>0</v>
      </c>
      <c r="BA44" s="136">
        <f t="shared" si="57"/>
        <v>0</v>
      </c>
      <c r="BB44" s="136">
        <f t="shared" si="57"/>
        <v>0</v>
      </c>
      <c r="BC44" s="136">
        <f t="shared" si="57"/>
        <v>0</v>
      </c>
      <c r="BD44" s="136">
        <f t="shared" si="57"/>
        <v>0</v>
      </c>
      <c r="BE44" s="136">
        <f t="shared" si="57"/>
        <v>0</v>
      </c>
      <c r="BF44" s="136">
        <f t="shared" si="57"/>
        <v>0</v>
      </c>
      <c r="BG44" s="136">
        <f t="shared" si="57"/>
        <v>0</v>
      </c>
      <c r="BH44" s="136">
        <f t="shared" si="57"/>
        <v>0</v>
      </c>
      <c r="BI44" s="136">
        <f t="shared" si="57"/>
        <v>0</v>
      </c>
      <c r="BJ44" s="136">
        <f t="shared" si="57"/>
        <v>0</v>
      </c>
      <c r="BK44" s="136">
        <f t="shared" si="57"/>
        <v>0</v>
      </c>
      <c r="BL44" s="136">
        <f t="shared" si="57"/>
        <v>0</v>
      </c>
      <c r="BM44" s="136">
        <f t="shared" si="58"/>
        <v>0</v>
      </c>
      <c r="BN44" s="136">
        <f t="shared" si="58"/>
        <v>0</v>
      </c>
      <c r="BO44" s="136">
        <f t="shared" si="58"/>
        <v>0</v>
      </c>
      <c r="BP44" s="136">
        <f t="shared" si="58"/>
        <v>0</v>
      </c>
      <c r="BQ44" s="136">
        <f t="shared" si="58"/>
        <v>0</v>
      </c>
      <c r="BR44" s="136">
        <f t="shared" si="58"/>
        <v>0</v>
      </c>
      <c r="BS44" s="136">
        <f t="shared" si="58"/>
        <v>0</v>
      </c>
      <c r="BT44" s="136">
        <f t="shared" si="58"/>
        <v>0</v>
      </c>
      <c r="BU44" s="136">
        <f t="shared" si="58"/>
        <v>0</v>
      </c>
      <c r="BV44" s="136">
        <f t="shared" si="58"/>
        <v>0</v>
      </c>
      <c r="BW44" s="136">
        <f t="shared" si="58"/>
        <v>0</v>
      </c>
      <c r="BX44" s="136">
        <f t="shared" si="58"/>
        <v>0</v>
      </c>
      <c r="BY44" s="136">
        <f t="shared" si="58"/>
        <v>0</v>
      </c>
      <c r="BZ44" s="136">
        <f t="shared" si="58"/>
        <v>0</v>
      </c>
      <c r="CA44" s="136">
        <f t="shared" si="58"/>
        <v>0</v>
      </c>
      <c r="CB44" s="136">
        <f t="shared" si="58"/>
        <v>0</v>
      </c>
      <c r="CC44" s="136">
        <f t="shared" si="59"/>
        <v>0</v>
      </c>
      <c r="CD44" s="136">
        <f t="shared" si="59"/>
        <v>0</v>
      </c>
      <c r="CE44" s="136">
        <f t="shared" si="59"/>
        <v>0</v>
      </c>
      <c r="CF44" s="136">
        <f t="shared" si="59"/>
        <v>0</v>
      </c>
      <c r="CG44" s="136">
        <f t="shared" si="59"/>
        <v>0</v>
      </c>
      <c r="CH44" s="136">
        <f t="shared" si="59"/>
        <v>0</v>
      </c>
      <c r="CI44" s="136">
        <f t="shared" si="59"/>
        <v>0</v>
      </c>
      <c r="CJ44" s="136">
        <f t="shared" si="59"/>
        <v>0</v>
      </c>
      <c r="CK44" s="136">
        <f t="shared" si="59"/>
        <v>0</v>
      </c>
      <c r="CL44" s="136">
        <f t="shared" si="59"/>
        <v>0</v>
      </c>
      <c r="CM44" s="136">
        <f t="shared" si="59"/>
        <v>0</v>
      </c>
      <c r="CN44" s="136">
        <f t="shared" si="59"/>
        <v>0</v>
      </c>
      <c r="CO44" s="136">
        <f t="shared" si="59"/>
        <v>0</v>
      </c>
      <c r="CP44" s="136">
        <f t="shared" si="59"/>
        <v>0</v>
      </c>
      <c r="CQ44" s="136">
        <f t="shared" si="59"/>
        <v>0</v>
      </c>
      <c r="CR44" s="136">
        <f t="shared" si="59"/>
        <v>0</v>
      </c>
      <c r="CS44" s="136">
        <f t="shared" si="60"/>
        <v>0</v>
      </c>
      <c r="CT44" s="136">
        <f t="shared" si="60"/>
        <v>0</v>
      </c>
      <c r="CU44" s="136">
        <f t="shared" si="60"/>
        <v>0</v>
      </c>
      <c r="CV44" s="136">
        <f t="shared" si="60"/>
        <v>0</v>
      </c>
      <c r="CW44" s="136">
        <f t="shared" si="60"/>
        <v>0</v>
      </c>
      <c r="CX44" s="136">
        <f t="shared" si="60"/>
        <v>0</v>
      </c>
      <c r="CY44" s="136">
        <f t="shared" si="60"/>
        <v>0</v>
      </c>
      <c r="CZ44" s="136">
        <f t="shared" si="60"/>
        <v>0</v>
      </c>
      <c r="DA44" s="136">
        <f t="shared" si="60"/>
        <v>0</v>
      </c>
      <c r="DB44" s="136">
        <f t="shared" si="60"/>
        <v>0</v>
      </c>
      <c r="DC44" s="136">
        <f t="shared" si="60"/>
        <v>0</v>
      </c>
      <c r="DD44" s="136">
        <f t="shared" si="60"/>
        <v>0</v>
      </c>
      <c r="DE44" s="136">
        <f t="shared" si="60"/>
        <v>0</v>
      </c>
      <c r="DF44" s="136">
        <f t="shared" si="60"/>
        <v>0</v>
      </c>
      <c r="DG44" s="136">
        <f t="shared" si="60"/>
        <v>0</v>
      </c>
      <c r="DH44" s="136">
        <f t="shared" si="60"/>
        <v>0</v>
      </c>
      <c r="DI44" s="136">
        <f t="shared" si="61"/>
        <v>0</v>
      </c>
      <c r="DJ44" s="136">
        <f t="shared" si="61"/>
        <v>0</v>
      </c>
      <c r="DK44" s="136">
        <f t="shared" si="61"/>
        <v>0</v>
      </c>
      <c r="DL44" s="136">
        <f t="shared" si="61"/>
        <v>0</v>
      </c>
      <c r="DM44" s="136">
        <f t="shared" si="61"/>
        <v>0</v>
      </c>
      <c r="DN44" s="136">
        <f t="shared" si="61"/>
        <v>0</v>
      </c>
      <c r="DO44" s="136">
        <f t="shared" si="61"/>
        <v>0</v>
      </c>
      <c r="DP44" s="136">
        <f t="shared" si="61"/>
        <v>0</v>
      </c>
      <c r="DQ44" s="136">
        <f t="shared" si="61"/>
        <v>0</v>
      </c>
      <c r="DR44" s="136">
        <f t="shared" si="61"/>
        <v>0</v>
      </c>
      <c r="DS44" s="136">
        <f t="shared" si="61"/>
        <v>0</v>
      </c>
      <c r="DT44" s="136">
        <f t="shared" si="61"/>
        <v>0</v>
      </c>
      <c r="DU44" s="136">
        <f t="shared" si="61"/>
        <v>0</v>
      </c>
      <c r="DV44" s="137">
        <f t="shared" si="33"/>
        <v>0</v>
      </c>
      <c r="DW44" s="73"/>
      <c r="EC44" s="139"/>
      <c r="ED44" s="138" t="str">
        <f>AN44&amp;"да"</f>
        <v>Прочиеда</v>
      </c>
      <c r="EG44" s="138" t="str">
        <f>AN44 &amp; "0"</f>
        <v>Прочие0</v>
      </c>
      <c r="EV44" s="145"/>
    </row>
    <row r="45" spans="3:152" ht="15" customHeight="1" x14ac:dyDescent="0.15">
      <c r="C45" s="80"/>
      <c r="D45" s="146"/>
      <c r="E45" s="146"/>
      <c r="F45" s="146"/>
      <c r="G45" s="146"/>
      <c r="H45" s="146"/>
      <c r="I45" s="146"/>
      <c r="J45" s="146"/>
      <c r="K45" s="146"/>
      <c r="L45" s="146"/>
      <c r="M45" s="146"/>
      <c r="N45" s="146"/>
      <c r="O45" s="146"/>
      <c r="P45" s="146"/>
      <c r="Q45" s="146"/>
      <c r="R45" s="146"/>
      <c r="S45" s="146"/>
      <c r="T45" s="146"/>
      <c r="U45" s="146"/>
      <c r="V45" s="146"/>
      <c r="W45" s="146"/>
      <c r="X45" s="146"/>
      <c r="Y45" s="146"/>
      <c r="Z45" s="146"/>
      <c r="AA45" s="146"/>
      <c r="AB45" s="146"/>
      <c r="AC45" s="146"/>
      <c r="AD45" s="146"/>
      <c r="AE45" s="146"/>
      <c r="AF45" s="146"/>
      <c r="AG45" s="146"/>
      <c r="AH45" s="146"/>
      <c r="AI45" s="146"/>
      <c r="AJ45" s="146"/>
      <c r="AK45" s="146"/>
      <c r="AL45" s="146"/>
      <c r="AM45" s="146"/>
      <c r="AN45" s="146"/>
      <c r="AO45" s="146"/>
      <c r="AP45" s="146"/>
      <c r="AQ45" s="146"/>
      <c r="AR45" s="146"/>
      <c r="AS45" s="146"/>
      <c r="AT45" s="146"/>
      <c r="AU45" s="146"/>
      <c r="AV45" s="146"/>
      <c r="AW45" s="147"/>
      <c r="AX45" s="147"/>
      <c r="AY45" s="147"/>
      <c r="AZ45" s="147"/>
      <c r="BA45" s="147"/>
      <c r="BB45" s="147"/>
      <c r="BC45" s="147"/>
      <c r="BD45" s="147"/>
      <c r="BE45" s="147"/>
      <c r="BF45" s="147"/>
      <c r="BG45" s="147"/>
      <c r="BH45" s="147"/>
      <c r="BI45" s="147"/>
      <c r="BJ45" s="147"/>
      <c r="BK45" s="147"/>
      <c r="BL45" s="147"/>
      <c r="BM45" s="147"/>
      <c r="BN45" s="147"/>
      <c r="BO45" s="147"/>
      <c r="BP45" s="147"/>
      <c r="BQ45" s="147"/>
      <c r="BR45" s="147"/>
      <c r="BS45" s="147"/>
      <c r="BT45" s="147"/>
      <c r="BU45" s="147"/>
      <c r="BV45" s="147"/>
      <c r="BW45" s="147"/>
      <c r="BX45" s="147"/>
      <c r="BY45" s="147"/>
      <c r="BZ45" s="147"/>
      <c r="CA45" s="147"/>
      <c r="CB45" s="147"/>
      <c r="CC45" s="147"/>
      <c r="CD45" s="147"/>
      <c r="CE45" s="147"/>
      <c r="CF45" s="147"/>
      <c r="CG45" s="147"/>
      <c r="CH45" s="147"/>
      <c r="CI45" s="147"/>
      <c r="CJ45" s="147"/>
      <c r="CK45" s="147"/>
      <c r="CL45" s="147"/>
      <c r="CM45" s="147"/>
      <c r="CN45" s="147"/>
      <c r="CO45" s="147"/>
      <c r="CP45" s="147"/>
      <c r="CQ45" s="147"/>
      <c r="CR45" s="147"/>
      <c r="CS45" s="147"/>
      <c r="CT45" s="147"/>
      <c r="CU45" s="147"/>
      <c r="CV45" s="147"/>
      <c r="CW45" s="147"/>
      <c r="CX45" s="147"/>
      <c r="CY45" s="147"/>
      <c r="CZ45" s="147"/>
      <c r="DA45" s="147"/>
      <c r="DB45" s="147"/>
      <c r="DC45" s="147"/>
      <c r="DD45" s="147"/>
      <c r="DE45" s="147"/>
      <c r="DF45" s="147"/>
      <c r="DG45" s="147"/>
      <c r="DH45" s="147"/>
      <c r="DI45" s="147"/>
      <c r="DJ45" s="147"/>
      <c r="DK45" s="147"/>
      <c r="DL45" s="147"/>
      <c r="DM45" s="147"/>
      <c r="DN45" s="147"/>
      <c r="DO45" s="147"/>
      <c r="DP45" s="147"/>
      <c r="DQ45" s="147"/>
      <c r="DR45" s="147"/>
      <c r="DS45" s="147"/>
      <c r="DT45" s="147"/>
      <c r="DU45" s="147"/>
      <c r="DV45" s="73"/>
      <c r="DW45" s="73"/>
      <c r="DX45" s="73"/>
      <c r="DY45" s="73"/>
      <c r="DZ45" s="73"/>
      <c r="EA45" s="73"/>
    </row>
    <row r="46" spans="3:152" ht="15" customHeight="1" x14ac:dyDescent="0.25">
      <c r="C46" s="80"/>
      <c r="D46" s="148"/>
      <c r="E46" s="149"/>
      <c r="F46" s="149"/>
      <c r="G46" s="149"/>
      <c r="H46" s="150"/>
      <c r="I46" s="150"/>
      <c r="J46" s="150"/>
      <c r="K46" s="150"/>
      <c r="L46" s="150"/>
      <c r="M46" s="150"/>
      <c r="N46" s="150"/>
      <c r="O46" s="150"/>
      <c r="P46" s="150"/>
      <c r="Q46" s="150"/>
      <c r="R46" s="150"/>
      <c r="S46" s="150"/>
      <c r="T46" s="150"/>
      <c r="U46" s="150"/>
      <c r="V46" s="150"/>
      <c r="W46" s="150"/>
      <c r="X46" s="150"/>
      <c r="Y46" s="150"/>
      <c r="Z46" s="150"/>
      <c r="AA46" s="150"/>
      <c r="AB46" s="150"/>
      <c r="AC46" s="150"/>
      <c r="AD46" s="150"/>
      <c r="AE46" s="150"/>
      <c r="AF46" s="150"/>
      <c r="AG46" s="150"/>
      <c r="AH46" s="150"/>
      <c r="AI46" s="150"/>
      <c r="AJ46" s="150"/>
      <c r="AK46" s="150"/>
      <c r="AL46" s="150"/>
      <c r="AM46" s="150"/>
      <c r="AN46" s="150"/>
      <c r="AO46" s="150"/>
      <c r="AP46" s="150"/>
      <c r="AQ46" s="150"/>
      <c r="AR46" s="150"/>
      <c r="AS46" s="150"/>
      <c r="AT46" s="150"/>
      <c r="AU46" s="150"/>
      <c r="AV46" s="150"/>
      <c r="AW46" s="150"/>
      <c r="AX46" s="150"/>
      <c r="AY46" s="150"/>
      <c r="AZ46" s="150"/>
      <c r="BA46" s="150"/>
      <c r="BB46" s="150"/>
      <c r="BC46" s="150"/>
      <c r="BD46" s="150"/>
      <c r="BE46" s="150"/>
      <c r="BF46" s="150"/>
      <c r="BG46" s="150"/>
      <c r="BH46" s="150"/>
      <c r="BI46" s="150"/>
      <c r="BJ46" s="150"/>
      <c r="BK46" s="150"/>
      <c r="BL46" s="150"/>
      <c r="BM46" s="150"/>
      <c r="BN46" s="150"/>
      <c r="BO46" s="150"/>
      <c r="BP46" s="150"/>
      <c r="BQ46" s="150"/>
      <c r="BR46" s="150"/>
      <c r="BS46" s="150"/>
      <c r="BT46" s="150"/>
      <c r="BU46" s="150"/>
      <c r="BV46" s="150"/>
      <c r="BW46" s="150"/>
      <c r="BX46" s="150"/>
      <c r="BY46" s="150"/>
      <c r="BZ46" s="150"/>
      <c r="CA46" s="150"/>
      <c r="CB46" s="150"/>
      <c r="CC46" s="150"/>
      <c r="CD46" s="150"/>
      <c r="CE46" s="150"/>
      <c r="CF46" s="150"/>
      <c r="CG46" s="150"/>
      <c r="CH46" s="150"/>
      <c r="CI46" s="150"/>
      <c r="CJ46" s="150"/>
      <c r="CK46" s="150"/>
      <c r="CL46" s="150"/>
      <c r="CM46" s="150"/>
      <c r="CN46" s="150"/>
      <c r="CO46" s="150"/>
      <c r="CP46" s="150"/>
      <c r="CQ46" s="150"/>
      <c r="CR46" s="150"/>
      <c r="CS46" s="150"/>
      <c r="CT46" s="150"/>
      <c r="CU46" s="150"/>
      <c r="CV46" s="150"/>
      <c r="CW46" s="150"/>
      <c r="CX46" s="150"/>
      <c r="CY46" s="150"/>
      <c r="CZ46" s="150"/>
      <c r="DA46" s="150"/>
      <c r="DB46" s="150"/>
      <c r="DC46" s="150"/>
      <c r="DD46" s="150"/>
      <c r="DE46" s="150"/>
      <c r="DF46" s="150"/>
      <c r="DG46" s="150"/>
      <c r="DH46" s="150"/>
      <c r="DI46" s="150"/>
      <c r="DJ46" s="150"/>
      <c r="DK46" s="150"/>
      <c r="DL46" s="150"/>
      <c r="DM46" s="150"/>
      <c r="DN46" s="150"/>
      <c r="DO46" s="150"/>
      <c r="DP46" s="150"/>
      <c r="DQ46" s="150"/>
      <c r="DR46" s="150"/>
      <c r="DS46" s="150"/>
      <c r="DT46" s="150"/>
      <c r="DU46" s="150"/>
      <c r="DV46" s="150"/>
      <c r="DW46" s="150"/>
      <c r="DX46" s="150"/>
      <c r="DY46" s="150"/>
      <c r="DZ46" s="150"/>
      <c r="EA46" s="150"/>
      <c r="EB46" s="72"/>
    </row>
    <row r="47" spans="3:152" ht="20.25" customHeight="1" x14ac:dyDescent="0.25">
      <c r="C47" s="80"/>
      <c r="D47" s="94" t="s">
        <v>146</v>
      </c>
      <c r="E47" s="94" t="s">
        <v>147</v>
      </c>
      <c r="F47" s="94" t="s">
        <v>148</v>
      </c>
      <c r="G47" s="93" t="s">
        <v>149</v>
      </c>
      <c r="H47" s="96" t="s">
        <v>150</v>
      </c>
      <c r="I47" s="91" t="s">
        <v>151</v>
      </c>
      <c r="J47" s="97"/>
      <c r="K47" s="97"/>
      <c r="L47" s="97"/>
      <c r="M47" s="97"/>
      <c r="N47" s="96" t="s">
        <v>152</v>
      </c>
      <c r="O47" s="91" t="s">
        <v>153</v>
      </c>
      <c r="P47" s="91" t="s">
        <v>154</v>
      </c>
      <c r="Q47" s="97"/>
      <c r="R47" s="96" t="s">
        <v>155</v>
      </c>
      <c r="S47" s="98"/>
      <c r="T47" s="91" t="s">
        <v>156</v>
      </c>
      <c r="U47" s="99"/>
      <c r="V47" s="100" t="s">
        <v>157</v>
      </c>
      <c r="W47" s="91" t="s">
        <v>158</v>
      </c>
      <c r="X47" s="91" t="s">
        <v>159</v>
      </c>
      <c r="Y47" s="91" t="s">
        <v>160</v>
      </c>
      <c r="Z47" s="91" t="s">
        <v>161</v>
      </c>
      <c r="AA47" s="97"/>
      <c r="AB47" s="97"/>
      <c r="AC47" s="97"/>
      <c r="AD47" s="97"/>
      <c r="AE47" s="97"/>
      <c r="AF47" s="97"/>
      <c r="AG47" s="91" t="s">
        <v>151</v>
      </c>
      <c r="AH47" s="97"/>
      <c r="AI47" s="97"/>
      <c r="AJ47" s="97"/>
      <c r="AK47" s="97"/>
      <c r="AL47" s="99"/>
      <c r="AM47" s="100" t="s">
        <v>162</v>
      </c>
      <c r="AN47" s="96" t="s">
        <v>163</v>
      </c>
      <c r="AO47" s="91" t="s">
        <v>164</v>
      </c>
      <c r="AP47" s="91" t="s">
        <v>165</v>
      </c>
      <c r="AQ47" s="91" t="s">
        <v>166</v>
      </c>
      <c r="AR47" s="91" t="s">
        <v>167</v>
      </c>
      <c r="AS47" s="91" t="s">
        <v>168</v>
      </c>
      <c r="AT47" s="91" t="s">
        <v>169</v>
      </c>
      <c r="AU47" s="91" t="s">
        <v>170</v>
      </c>
      <c r="AV47" s="91" t="s">
        <v>171</v>
      </c>
      <c r="AW47" s="91" t="s">
        <v>172</v>
      </c>
      <c r="AX47" s="91" t="str">
        <f>"Факт за прошлые периоды по 31.12." &amp; god -1</f>
        <v>Факт за прошлые периоды по 31.12.2021</v>
      </c>
      <c r="AY47" s="91" t="str">
        <f>"Утверждено на "&amp;[1]Титульный!$F$9&amp;" год ¹"</f>
        <v>Утверждено на 2022 год ¹</v>
      </c>
      <c r="AZ47" s="91" t="str">
        <f>"Всего факт за I квартал " &amp; god &amp; " года"</f>
        <v>Всего факт за I квартал 2022 года</v>
      </c>
      <c r="BA47" s="91" t="str">
        <f>"Всего факт за I полугодие " &amp; god &amp; " года"</f>
        <v>Всего факт за I полугодие 2022 года</v>
      </c>
      <c r="BB47" s="91" t="str">
        <f>"Всего факт за 9 месяцев " &amp; god &amp; " года"</f>
        <v>Всего факт за 9 месяцев 2022 года</v>
      </c>
      <c r="BC47" s="91" t="str">
        <f>"Всего факт за год " &amp; god &amp; " года"</f>
        <v>Всего факт за год 2022 года</v>
      </c>
      <c r="BD47" s="91" t="str">
        <f>"Осталось профинансировать всего по ИП по результатам отчетного периода за год " &amp; god &amp; " года ³"</f>
        <v>Осталось профинансировать всего по ИП по результатам отчетного периода за год 2022 года ³</v>
      </c>
      <c r="BE47" s="91" t="str">
        <f>"Всего факт за " &amp; BE5 &amp; " " &amp; god &amp; " года ²³"</f>
        <v>Всего факт за I квартал 2022 года ²³</v>
      </c>
      <c r="BF47" s="101" t="str">
        <f>"Освоено (согласно актам выполненных работ) за " &amp; BE5 &amp; " " &amp; god &amp; " года (в соответствии с запланированными по ИП мероприятиями)²³"</f>
        <v>Освоено (согласно актам выполненных работ) за I квартал 2022 года (в соответствии с запланированными по ИП мероприятиями)²³</v>
      </c>
      <c r="BG47" s="101" t="str">
        <f>"Освоено (согласно актам выполненных работ)  за " &amp; BE5 &amp; " " &amp; god &amp; " года за предущие периоды реализации ИП (если мероприятие не было предусмотрено в плане " &amp; god &amp; " года)"</f>
        <v>Освоено (согласно актам выполненных работ)  за I квартал 2022 года за предущие периоды реализации ИП (если мероприятие не было предусмотрено в плане 2022 года)</v>
      </c>
      <c r="BH47" s="101" t="str">
        <f>"Освоено (согласно актам выполненных работ) за " &amp; BE5 &amp; " " &amp; god &amp; " года за будущие периоды реализации ИП (если мероприятие не было предусмотрено в плане " &amp; god &amp; " года)"</f>
        <v>Освоено (согласно актам выполненных работ) за I квартал 2022 года за будущие периоды реализации ИП (если мероприятие не было предусмотрено в плане 2022 года)</v>
      </c>
      <c r="BI47" s="91" t="str">
        <f>"Всего факт за " &amp; BI6 &amp; " " &amp; god &amp; " года ²³"</f>
        <v>Всего факт за Январь 2022 года ²³</v>
      </c>
      <c r="BJ47" s="101" t="str">
        <f>"Освоено (согласно актам выполненных работ) за " &amp; BI6 &amp; " " &amp; god &amp; " года (в соответствии с запланированными по ИП мероприятиями)²³"</f>
        <v>Освоено (согласно актам выполненных работ) за Январь 2022 года (в соответствии с запланированными по ИП мероприятиями)²³</v>
      </c>
      <c r="BK47" s="101" t="str">
        <f>"Освоено (согласно актам выполненных работ)  за " &amp; BI6 &amp; " " &amp; god &amp; " года за предущие периоды реализации ИП (если мероприятие не было предусмотрено в плане " &amp; god &amp; " года)"</f>
        <v>Освоено (согласно актам выполненных работ)  за Январь 2022 года за предущие периоды реализации ИП (если мероприятие не было предусмотрено в плане 2022 года)</v>
      </c>
      <c r="BL47" s="101" t="str">
        <f>"Освоено (согласно актам выполненных работ) за " &amp; BI6 &amp; " " &amp; god &amp; " года за будущие периоды реализации ИП (если мероприятие не было предусмотрено в плане " &amp; god &amp; " года)"</f>
        <v>Освоено (согласно актам выполненных работ) за Январь 2022 года за будущие периоды реализации ИП (если мероприятие не было предусмотрено в плане 2022 года)</v>
      </c>
      <c r="BM47" s="91" t="str">
        <f>"Всего факт за " &amp; BM6 &amp; " " &amp; god &amp; " года ²³"</f>
        <v>Всего факт за Февраль 2022 года ²³</v>
      </c>
      <c r="BN47" s="101" t="str">
        <f>"Освоено (согласно актам выполненных работ) за " &amp; BM6 &amp; " " &amp; god &amp; " года (в соответствии с запланированными по ИП мероприятиями)²³"</f>
        <v>Освоено (согласно актам выполненных работ) за Февраль 2022 года (в соответствии с запланированными по ИП мероприятиями)²³</v>
      </c>
      <c r="BO47" s="101" t="str">
        <f>"Освоено (согласно актам выполненных работ)  за " &amp; BM6 &amp; " " &amp; god &amp; " года за предущие периоды реализации ИП (если мероприятие не было предусмотрено в плане " &amp; god &amp; " года)"</f>
        <v>Освоено (согласно актам выполненных работ)  за Февраль 2022 года за предущие периоды реализации ИП (если мероприятие не было предусмотрено в плане 2022 года)</v>
      </c>
      <c r="BP47" s="101" t="str">
        <f>"Освоено (согласно актам выполненных работ) за " &amp; BM6 &amp; " " &amp; god &amp; " года за будущие периоды реализации ИП (если мероприятие не было предусмотрено в плане " &amp; god &amp; " года)"</f>
        <v>Освоено (согласно актам выполненных работ) за Февраль 2022 года за будущие периоды реализации ИП (если мероприятие не было предусмотрено в плане 2022 года)</v>
      </c>
      <c r="BQ47" s="91" t="str">
        <f>"Всего факт за " &amp; BQ6 &amp; " " &amp; god &amp; " года ²³"</f>
        <v>Всего факт за Март 2022 года ²³</v>
      </c>
      <c r="BR47" s="101" t="str">
        <f>"Освоено (согласно актам выполненных работ) за " &amp; BQ6 &amp; " " &amp; god &amp; " года (в соответствии с запланированными по ИП мероприятиями)²³"</f>
        <v>Освоено (согласно актам выполненных работ) за Март 2022 года (в соответствии с запланированными по ИП мероприятиями)²³</v>
      </c>
      <c r="BS47" s="101" t="str">
        <f>"Освоено (согласно актам выполненных работ)  за " &amp; BQ6 &amp; " " &amp; god &amp; " года за предущие периоды реализации ИП (если мероприятие не было предусмотрено в плане " &amp; god &amp; " года)"</f>
        <v>Освоено (согласно актам выполненных работ)  за Март 2022 года за предущие периоды реализации ИП (если мероприятие не было предусмотрено в плане 2022 года)</v>
      </c>
      <c r="BT47" s="101" t="str">
        <f>"Освоено (согласно актам выполненных работ) за " &amp; BQ6 &amp; " " &amp; god &amp; " года за будущие периоды реализации ИП (если мероприятие не было предусмотрено в плане " &amp; god &amp; " года)"</f>
        <v>Освоено (согласно актам выполненных работ) за Март 2022 года за будущие периоды реализации ИП (если мероприятие не было предусмотрено в плане 2022 года)</v>
      </c>
      <c r="BU47" s="91" t="s">
        <v>218</v>
      </c>
      <c r="BV47" s="91" t="str">
        <f>"Всего факт за " &amp; BV5 &amp; " " &amp; god &amp; " года ²³"</f>
        <v>Всего факт за I полугодие 2022 года ²³</v>
      </c>
      <c r="BW47" s="101" t="str">
        <f>"Освоено (согласно актам выполненных работ) за " &amp; BV5 &amp; " " &amp; god &amp; " года (в соответствии с запланированными по ИП мероприятиями)²³"</f>
        <v>Освоено (согласно актам выполненных работ) за I полугодие 2022 года (в соответствии с запланированными по ИП мероприятиями)²³</v>
      </c>
      <c r="BX47" s="101" t="str">
        <f>"Освоено (согласно актам выполненных работ)  за " &amp; BV5 &amp; " " &amp; god &amp; " года за предущие периоды реализации ИП (если мероприятие не было предусмотрено в плане " &amp; god &amp; " года)"</f>
        <v>Освоено (согласно актам выполненных работ)  за I полугодие 2022 года за предущие периоды реализации ИП (если мероприятие не было предусмотрено в плане 2022 года)</v>
      </c>
      <c r="BY47" s="101" t="str">
        <f>"Освоено (согласно актам выполненных работ) за " &amp; BV5 &amp; " " &amp; god &amp; " года за будущие периоды реализации ИП (если мероприятие не было предусмотрено в плане " &amp; god &amp; " года)"</f>
        <v>Освоено (согласно актам выполненных работ) за I полугодие 2022 года за будущие периоды реализации ИП (если мероприятие не было предусмотрено в плане 2022 года)</v>
      </c>
      <c r="BZ47" s="91" t="str">
        <f>"Всего факт за " &amp; BZ6 &amp; " " &amp; god &amp; " года ²³"</f>
        <v>Всего факт за Апрель 2022 года ²³</v>
      </c>
      <c r="CA47" s="101" t="str">
        <f>"Освоено (согласно актам выполненных работ) за " &amp; BZ6 &amp; " " &amp; god &amp; " года (в соответствии с запланированными по ИП мероприятиями)²³"</f>
        <v>Освоено (согласно актам выполненных работ) за Апрель 2022 года (в соответствии с запланированными по ИП мероприятиями)²³</v>
      </c>
      <c r="CB47" s="101" t="str">
        <f>"Освоено (согласно актам выполненных работ)  за " &amp; BZ6 &amp; " " &amp; god &amp; " года за предущие периоды реализации ИП (если мероприятие не было предусмотрено в плане " &amp; god &amp; " года)"</f>
        <v>Освоено (согласно актам выполненных работ)  за Апрель 2022 года за предущие периоды реализации ИП (если мероприятие не было предусмотрено в плане 2022 года)</v>
      </c>
      <c r="CC47" s="101" t="str">
        <f>"Освоено (согласно актам выполненных работ) за " &amp; BZ6 &amp; " " &amp; god &amp; " года за будущие периоды реализации ИП (если мероприятие не было предусмотрено в плане " &amp; god &amp; " года)"</f>
        <v>Освоено (согласно актам выполненных работ) за Апрель 2022 года за будущие периоды реализации ИП (если мероприятие не было предусмотрено в плане 2022 года)</v>
      </c>
      <c r="CD47" s="91" t="str">
        <f>"Всего факт за " &amp; CD6 &amp; " " &amp; god &amp; " года ²³"</f>
        <v>Всего факт за Май 2022 года ²³</v>
      </c>
      <c r="CE47" s="101" t="str">
        <f>"Освоено (согласно актам выполненных работ) за " &amp; CD6 &amp; " " &amp; god &amp; " года (в соответствии с запланированными по ИП мероприятиями)²³"</f>
        <v>Освоено (согласно актам выполненных работ) за Май 2022 года (в соответствии с запланированными по ИП мероприятиями)²³</v>
      </c>
      <c r="CF47" s="101" t="str">
        <f>"Освоено (согласно актам выполненных работ)  за " &amp; CD6 &amp; " " &amp; god &amp; " года за предущие периоды реализации ИП (если мероприятие не было предусмотрено в плане " &amp; god &amp; " года)"</f>
        <v>Освоено (согласно актам выполненных работ)  за Май 2022 года за предущие периоды реализации ИП (если мероприятие не было предусмотрено в плане 2022 года)</v>
      </c>
      <c r="CG47" s="101" t="str">
        <f>"Освоено (согласно актам выполненных работ) за " &amp; CD6 &amp; " " &amp; god &amp; " года за будущие периоды реализации ИП (если мероприятие не было предусмотрено в плане " &amp; god &amp; " года)"</f>
        <v>Освоено (согласно актам выполненных работ) за Май 2022 года за будущие периоды реализации ИП (если мероприятие не было предусмотрено в плане 2022 года)</v>
      </c>
      <c r="CH47" s="91" t="str">
        <f>"Всего факт за " &amp; CH6 &amp; " " &amp; god &amp; " года ²³"</f>
        <v>Всего факт за Июнь 2022 года ²³</v>
      </c>
      <c r="CI47" s="101" t="str">
        <f>"Освоено (согласно актам выполненных работ) за " &amp; CH6 &amp; " " &amp; god &amp; " года (в соответствии с запланированными по ИП мероприятиями)²³"</f>
        <v>Освоено (согласно актам выполненных работ) за Июнь 2022 года (в соответствии с запланированными по ИП мероприятиями)²³</v>
      </c>
      <c r="CJ47" s="101" t="str">
        <f>"Освоено (согласно актам выполненных работ)  за " &amp; CH6 &amp; " " &amp; god &amp; " года за предущие периоды реализации ИП (если мероприятие не было предусмотрено в плане " &amp; god &amp; " года)"</f>
        <v>Освоено (согласно актам выполненных работ)  за Июнь 2022 года за предущие периоды реализации ИП (если мероприятие не было предусмотрено в плане 2022 года)</v>
      </c>
      <c r="CK47" s="101" t="str">
        <f>"Освоено (согласно актам выполненных работ) за " &amp; CH6 &amp; " " &amp; god &amp; " года за будущие периоды реализации ИП (если мероприятие не было предусмотрено в плане " &amp; god &amp; " года)"</f>
        <v>Освоено (согласно актам выполненных работ) за Июнь 2022 года за будущие периоды реализации ИП (если мероприятие не было предусмотрено в плане 2022 года)</v>
      </c>
      <c r="CL47" s="91" t="s">
        <v>218</v>
      </c>
      <c r="CM47" s="91" t="str">
        <f>"Всего факт за " &amp; CM5 &amp; " " &amp; god &amp; " года ²³"</f>
        <v>Всего факт за 9 месяцев 2022 года ²³</v>
      </c>
      <c r="CN47" s="101" t="str">
        <f>"Освоено (согласно актам выполненных работ) за " &amp; CM5 &amp; " " &amp; god &amp; " года (в соответствии с запланированными по ИП мероприятиями)²³"</f>
        <v>Освоено (согласно актам выполненных работ) за 9 месяцев 2022 года (в соответствии с запланированными по ИП мероприятиями)²³</v>
      </c>
      <c r="CO47" s="101" t="str">
        <f>"Освоено (согласно актам выполненных работ)  за " &amp; CM5 &amp; " " &amp; god &amp; " года за предущие периоды реализации ИП (если мероприятие не было предусмотрено в плане " &amp; god &amp; " года)"</f>
        <v>Освоено (согласно актам выполненных работ)  за 9 месяцев 2022 года за предущие периоды реализации ИП (если мероприятие не было предусмотрено в плане 2022 года)</v>
      </c>
      <c r="CP47" s="101" t="str">
        <f>"Освоено (согласно актам выполненных работ) за " &amp; CM5 &amp; " " &amp; god &amp; " года за будущие периоды реализации ИП (если мероприятие не было предусмотрено в плане " &amp; god &amp; " года)"</f>
        <v>Освоено (согласно актам выполненных работ) за 9 месяцев 2022 года за будущие периоды реализации ИП (если мероприятие не было предусмотрено в плане 2022 года)</v>
      </c>
      <c r="CQ47" s="91" t="str">
        <f>"Всего факт за " &amp; CQ6 &amp; " " &amp; god &amp; " года ²³"</f>
        <v>Всего факт за Июль 2022 года ²³</v>
      </c>
      <c r="CR47" s="101" t="str">
        <f>"Освоено (согласно актам выполненных работ) за " &amp; CQ6 &amp; " " &amp; god &amp; " года (в соответствии с запланированными по ИП мероприятиями)²³"</f>
        <v>Освоено (согласно актам выполненных работ) за Июль 2022 года (в соответствии с запланированными по ИП мероприятиями)²³</v>
      </c>
      <c r="CS47" s="101" t="str">
        <f>"Освоено (согласно актам выполненных работ)  за " &amp; CQ6 &amp; " " &amp; god &amp; " года за предущие периоды реализации ИП (если мероприятие не было предусмотрено в плане " &amp; god &amp; " года)"</f>
        <v>Освоено (согласно актам выполненных работ)  за Июль 2022 года за предущие периоды реализации ИП (если мероприятие не было предусмотрено в плане 2022 года)</v>
      </c>
      <c r="CT47" s="101" t="str">
        <f>"Освоено (согласно актам выполненных работ) за " &amp; CQ6 &amp; " " &amp; god &amp; " года за будущие периоды реализации ИП (если мероприятие не было предусмотрено в плане " &amp; god &amp; " года)"</f>
        <v>Освоено (согласно актам выполненных работ) за Июль 2022 года за будущие периоды реализации ИП (если мероприятие не было предусмотрено в плане 2022 года)</v>
      </c>
      <c r="CU47" s="91" t="str">
        <f>"Всего факт за " &amp; CU6 &amp; " " &amp; god &amp; " года ²³"</f>
        <v>Всего факт за Август 2022 года ²³</v>
      </c>
      <c r="CV47" s="101" t="str">
        <f>"Освоено (согласно актам выполненных работ) за " &amp; CU6 &amp; " " &amp; god &amp; " года (в соответствии с запланированными по ИП мероприятиями)²³"</f>
        <v>Освоено (согласно актам выполненных работ) за Август 2022 года (в соответствии с запланированными по ИП мероприятиями)²³</v>
      </c>
      <c r="CW47" s="101" t="str">
        <f>"Освоено (согласно актам выполненных работ)  за " &amp; CU6 &amp; " " &amp; god &amp; " года за предущие периоды реализации ИП (если мероприятие не было предусмотрено в плане " &amp; god &amp; " года)"</f>
        <v>Освоено (согласно актам выполненных работ)  за Август 2022 года за предущие периоды реализации ИП (если мероприятие не было предусмотрено в плане 2022 года)</v>
      </c>
      <c r="CX47" s="101" t="str">
        <f>"Освоено (согласно актам выполненных работ) за " &amp; CU6 &amp; " " &amp; god &amp; " года за будущие периоды реализации ИП (если мероприятие не было предусмотрено в плане " &amp; god &amp; " года)"</f>
        <v>Освоено (согласно актам выполненных работ) за Август 2022 года за будущие периоды реализации ИП (если мероприятие не было предусмотрено в плане 2022 года)</v>
      </c>
      <c r="CY47" s="91" t="str">
        <f>"Всего факт за " &amp; CY6 &amp; " " &amp; god &amp; " года ²³"</f>
        <v>Всего факт за Сентябрь 2022 года ²³</v>
      </c>
      <c r="CZ47" s="101" t="str">
        <f>"Освоено (согласно актам выполненных работ) за " &amp; CY6 &amp; " " &amp; god &amp; " года (в соответствии с запланированными по ИП мероприятиями)²³"</f>
        <v>Освоено (согласно актам выполненных работ) за Сентябрь 2022 года (в соответствии с запланированными по ИП мероприятиями)²³</v>
      </c>
      <c r="DA47" s="101" t="str">
        <f>"Освоено (согласно актам выполненных работ)  за " &amp; CY6 &amp; " " &amp; god &amp; " года за предущие периоды реализации ИП (если мероприятие не было предусмотрено в плане " &amp; god &amp; " года)"</f>
        <v>Освоено (согласно актам выполненных работ)  за Сентябрь 2022 года за предущие периоды реализации ИП (если мероприятие не было предусмотрено в плане 2022 года)</v>
      </c>
      <c r="DB47" s="101" t="str">
        <f>"Освоено (согласно актам выполненных работ) за " &amp; CY6 &amp; " " &amp; god &amp; " года за будущие периоды реализации ИП (если мероприятие не было предусмотрено в плане " &amp; god &amp; " года)"</f>
        <v>Освоено (согласно актам выполненных работ) за Сентябрь 2022 года за будущие периоды реализации ИП (если мероприятие не было предусмотрено в плане 2022 года)</v>
      </c>
      <c r="DC47" s="91" t="s">
        <v>218</v>
      </c>
      <c r="DD47" s="91" t="str">
        <f>"Всего факт за " &amp; DD5 &amp; " " &amp; god &amp; " года ²³"</f>
        <v>Всего факт за год 2022 года ²³</v>
      </c>
      <c r="DE47" s="101" t="str">
        <f>"Освоено (согласно актам выполненных работ) за " &amp; DD5 &amp; " " &amp; god &amp; " года (в соответствии с запланированными по ИП мероприятиями)²³"</f>
        <v>Освоено (согласно актам выполненных работ) за год 2022 года (в соответствии с запланированными по ИП мероприятиями)²³</v>
      </c>
      <c r="DF47" s="101" t="str">
        <f>"Освоено (согласно актам выполненных работ)  за " &amp; DD5 &amp; " " &amp; god &amp; " года за предущие периоды реализации ИП (если мероприятие не было предусмотрено в плане " &amp; god &amp; " года)"</f>
        <v>Освоено (согласно актам выполненных работ)  за год 2022 года за предущие периоды реализации ИП (если мероприятие не было предусмотрено в плане 2022 года)</v>
      </c>
      <c r="DG47" s="101" t="str">
        <f>"Освоено (согласно актам выполненных работ) за " &amp; DD5 &amp; " " &amp; god &amp; " года за будущие периоды реализации ИП (если мероприятие не было предусмотрено в плане " &amp; god &amp; " года)"</f>
        <v>Освоено (согласно актам выполненных работ) за год 2022 года за будущие периоды реализации ИП (если мероприятие не было предусмотрено в плане 2022 года)</v>
      </c>
      <c r="DH47" s="91" t="str">
        <f>"Всего факт за " &amp; DH6 &amp; " " &amp; god &amp; " года ²³"</f>
        <v>Всего факт за Октябрь 2022 года ²³</v>
      </c>
      <c r="DI47" s="101" t="str">
        <f>"Освоено (согласно актам выполненных работ) за " &amp; DH6 &amp; " " &amp; god &amp; " года (в соответствии с запланированными по ИП мероприятиями)²³"</f>
        <v>Освоено (согласно актам выполненных работ) за Октябрь 2022 года (в соответствии с запланированными по ИП мероприятиями)²³</v>
      </c>
      <c r="DJ47" s="101" t="str">
        <f>"Освоено (согласно актам выполненных работ)  за " &amp; DH6 &amp; " " &amp; god &amp; " года за предущие периоды реализации ИП (если мероприятие не было предусмотрено в плане " &amp; god &amp; " года)"</f>
        <v>Освоено (согласно актам выполненных работ)  за Октябрь 2022 года за предущие периоды реализации ИП (если мероприятие не было предусмотрено в плане 2022 года)</v>
      </c>
      <c r="DK47" s="101" t="str">
        <f>"Освоено (согласно актам выполненных работ) за " &amp; DH6 &amp; " " &amp; god &amp; " года за будущие периоды реализации ИП (если мероприятие не было предусмотрено в плане " &amp; god &amp; " года)"</f>
        <v>Освоено (согласно актам выполненных работ) за Октябрь 2022 года за будущие периоды реализации ИП (если мероприятие не было предусмотрено в плане 2022 года)</v>
      </c>
      <c r="DL47" s="91" t="str">
        <f>"Всего факт за " &amp; DL6 &amp; " " &amp; god &amp; " года ²³"</f>
        <v>Всего факт за Ноябрь 2022 года ²³</v>
      </c>
      <c r="DM47" s="101" t="str">
        <f>"Освоено (согласно актам выполненных работ) за " &amp; DL6 &amp; " " &amp; god &amp; " года (в соответствии с запланированными по ИП мероприятиями)²³"</f>
        <v>Освоено (согласно актам выполненных работ) за Ноябрь 2022 года (в соответствии с запланированными по ИП мероприятиями)²³</v>
      </c>
      <c r="DN47" s="101" t="str">
        <f>"Освоено (согласно актам выполненных работ)  за " &amp; DL6 &amp; " " &amp; god &amp; " года за предущие периоды реализации ИП (если мероприятие не было предусмотрено в плане " &amp; god &amp; " года)"</f>
        <v>Освоено (согласно актам выполненных работ)  за Ноябрь 2022 года за предущие периоды реализации ИП (если мероприятие не было предусмотрено в плане 2022 года)</v>
      </c>
      <c r="DO47" s="101" t="str">
        <f>"Освоено (согласно актам выполненных работ) за " &amp; DL6 &amp; " " &amp; god &amp; " года за будущие периоды реализации ИП (если мероприятие не было предусмотрено в плане " &amp; god &amp; " года)"</f>
        <v>Освоено (согласно актам выполненных работ) за Ноябрь 2022 года за будущие периоды реализации ИП (если мероприятие не было предусмотрено в плане 2022 года)</v>
      </c>
      <c r="DP47" s="91" t="str">
        <f>"Всего факт за " &amp; DP6 &amp; " " &amp; god &amp; " года ²³"</f>
        <v>Всего факт за Декабрь 2022 года ²³</v>
      </c>
      <c r="DQ47" s="101" t="str">
        <f>"Освоено (согласно актам выполненных работ) за " &amp; DP6 &amp; " " &amp; god &amp; " года (в соответствии с запланированными по ИП мероприятиями)²³"</f>
        <v>Освоено (согласно актам выполненных работ) за Декабрь 2022 года (в соответствии с запланированными по ИП мероприятиями)²³</v>
      </c>
      <c r="DR47" s="101" t="str">
        <f>"Освоено (согласно актам выполненных работ)  за " &amp; DP6 &amp; " " &amp; god &amp; " года за предущие периоды реализации ИП (если мероприятие не было предусмотрено в плане " &amp; god &amp; " года)"</f>
        <v>Освоено (согласно актам выполненных работ)  за Декабрь 2022 года за предущие периоды реализации ИП (если мероприятие не было предусмотрено в плане 2022 года)</v>
      </c>
      <c r="DS47" s="101" t="str">
        <f>"Освоено (согласно актам выполненных работ) за " &amp; DP6 &amp; " " &amp; god &amp; " года за будущие периоды реализации ИП (если мероприятие не было предусмотрено в плане " &amp; god &amp; " года)"</f>
        <v>Освоено (согласно актам выполненных работ) за Декабрь 2022 года за будущие периоды реализации ИП (если мероприятие не было предусмотрено в плане 2022 года)</v>
      </c>
      <c r="DT47" s="91" t="s">
        <v>218</v>
      </c>
      <c r="DU47" s="91" t="s">
        <v>132</v>
      </c>
      <c r="DV47" s="151" t="s">
        <v>219</v>
      </c>
      <c r="DW47" s="152"/>
      <c r="DX47" s="152"/>
      <c r="DY47" s="152"/>
      <c r="DZ47" s="153" t="s">
        <v>220</v>
      </c>
      <c r="EA47" s="154"/>
      <c r="EB47" s="72"/>
    </row>
    <row r="48" spans="3:152" ht="54" customHeight="1" x14ac:dyDescent="0.25">
      <c r="C48" s="80"/>
      <c r="D48" s="104"/>
      <c r="E48" s="104"/>
      <c r="F48" s="104"/>
      <c r="G48" s="104"/>
      <c r="H48" s="105"/>
      <c r="I48" s="106" t="s">
        <v>173</v>
      </c>
      <c r="J48" s="106" t="s">
        <v>174</v>
      </c>
      <c r="K48" s="106" t="s">
        <v>175</v>
      </c>
      <c r="L48" s="106" t="s">
        <v>176</v>
      </c>
      <c r="M48" s="106" t="s">
        <v>177</v>
      </c>
      <c r="N48" s="105"/>
      <c r="O48" s="95"/>
      <c r="P48" s="106" t="s">
        <v>178</v>
      </c>
      <c r="Q48" s="106" t="s">
        <v>131</v>
      </c>
      <c r="R48" s="106" t="s">
        <v>179</v>
      </c>
      <c r="S48" s="106" t="s">
        <v>180</v>
      </c>
      <c r="T48" s="95"/>
      <c r="U48" s="107"/>
      <c r="V48" s="108"/>
      <c r="W48" s="95"/>
      <c r="X48" s="95"/>
      <c r="Y48" s="95"/>
      <c r="Z48" s="106" t="s">
        <v>173</v>
      </c>
      <c r="AA48" s="106" t="s">
        <v>174</v>
      </c>
      <c r="AB48" s="106" t="s">
        <v>175</v>
      </c>
      <c r="AC48" s="106" t="s">
        <v>181</v>
      </c>
      <c r="AD48" s="106" t="s">
        <v>175</v>
      </c>
      <c r="AE48" s="106" t="s">
        <v>182</v>
      </c>
      <c r="AF48" s="106" t="s">
        <v>183</v>
      </c>
      <c r="AG48" s="106" t="s">
        <v>173</v>
      </c>
      <c r="AH48" s="106" t="s">
        <v>174</v>
      </c>
      <c r="AI48" s="106" t="s">
        <v>175</v>
      </c>
      <c r="AJ48" s="106" t="s">
        <v>181</v>
      </c>
      <c r="AK48" s="106" t="s">
        <v>175</v>
      </c>
      <c r="AL48" s="107"/>
      <c r="AM48" s="108"/>
      <c r="AN48" s="105"/>
      <c r="AO48" s="95"/>
      <c r="AP48" s="95"/>
      <c r="AQ48" s="95"/>
      <c r="AR48" s="95"/>
      <c r="AS48" s="95"/>
      <c r="AT48" s="95"/>
      <c r="AU48" s="95"/>
      <c r="AV48" s="95"/>
      <c r="AW48" s="95"/>
      <c r="AX48" s="95"/>
      <c r="AY48" s="95"/>
      <c r="AZ48" s="95"/>
      <c r="BA48" s="95"/>
      <c r="BB48" s="95"/>
      <c r="BC48" s="95"/>
      <c r="BD48" s="95"/>
      <c r="BE48" s="95"/>
      <c r="BF48" s="109"/>
      <c r="BG48" s="109"/>
      <c r="BH48" s="109"/>
      <c r="BI48" s="95"/>
      <c r="BJ48" s="109"/>
      <c r="BK48" s="109"/>
      <c r="BL48" s="109"/>
      <c r="BM48" s="95"/>
      <c r="BN48" s="109"/>
      <c r="BO48" s="109"/>
      <c r="BP48" s="109"/>
      <c r="BQ48" s="95"/>
      <c r="BR48" s="109"/>
      <c r="BS48" s="109"/>
      <c r="BT48" s="109"/>
      <c r="BU48" s="95"/>
      <c r="BV48" s="95"/>
      <c r="BW48" s="109"/>
      <c r="BX48" s="109"/>
      <c r="BY48" s="109"/>
      <c r="BZ48" s="95"/>
      <c r="CA48" s="109"/>
      <c r="CB48" s="109"/>
      <c r="CC48" s="109"/>
      <c r="CD48" s="95"/>
      <c r="CE48" s="109"/>
      <c r="CF48" s="109"/>
      <c r="CG48" s="109"/>
      <c r="CH48" s="95"/>
      <c r="CI48" s="109"/>
      <c r="CJ48" s="109"/>
      <c r="CK48" s="109"/>
      <c r="CL48" s="95"/>
      <c r="CM48" s="95"/>
      <c r="CN48" s="109"/>
      <c r="CO48" s="109"/>
      <c r="CP48" s="109"/>
      <c r="CQ48" s="95"/>
      <c r="CR48" s="109"/>
      <c r="CS48" s="109"/>
      <c r="CT48" s="109"/>
      <c r="CU48" s="95"/>
      <c r="CV48" s="109"/>
      <c r="CW48" s="109"/>
      <c r="CX48" s="109"/>
      <c r="CY48" s="95"/>
      <c r="CZ48" s="109"/>
      <c r="DA48" s="109"/>
      <c r="DB48" s="109"/>
      <c r="DC48" s="95"/>
      <c r="DD48" s="95"/>
      <c r="DE48" s="109"/>
      <c r="DF48" s="109"/>
      <c r="DG48" s="109"/>
      <c r="DH48" s="95"/>
      <c r="DI48" s="109"/>
      <c r="DJ48" s="109"/>
      <c r="DK48" s="109"/>
      <c r="DL48" s="95"/>
      <c r="DM48" s="109"/>
      <c r="DN48" s="109"/>
      <c r="DO48" s="109"/>
      <c r="DP48" s="95"/>
      <c r="DQ48" s="109"/>
      <c r="DR48" s="109"/>
      <c r="DS48" s="109"/>
      <c r="DT48" s="95"/>
      <c r="DU48" s="95"/>
      <c r="DV48" s="155" t="s">
        <v>221</v>
      </c>
      <c r="DW48" s="155" t="s">
        <v>222</v>
      </c>
      <c r="DX48" s="106" t="s">
        <v>223</v>
      </c>
      <c r="DY48" s="106" t="s">
        <v>224</v>
      </c>
      <c r="DZ48" s="71" t="s">
        <v>220</v>
      </c>
      <c r="EA48" s="71" t="s">
        <v>225</v>
      </c>
      <c r="EB48" s="72"/>
    </row>
    <row r="49" spans="3:152" ht="12.75" customHeight="1" thickBot="1" x14ac:dyDescent="0.3">
      <c r="C49" s="80"/>
      <c r="D49" s="156"/>
      <c r="E49" s="156"/>
      <c r="F49" s="156"/>
      <c r="G49" s="156"/>
      <c r="H49" s="119" t="s">
        <v>133</v>
      </c>
      <c r="I49" s="118"/>
      <c r="J49" s="118"/>
      <c r="K49" s="118"/>
      <c r="L49" s="118"/>
      <c r="M49" s="118"/>
      <c r="N49" s="118"/>
      <c r="O49" s="118"/>
      <c r="P49" s="118"/>
      <c r="Q49" s="118"/>
      <c r="R49" s="118"/>
      <c r="S49" s="118"/>
      <c r="T49" s="118"/>
      <c r="U49" s="118"/>
      <c r="V49" s="118"/>
      <c r="W49" s="118"/>
      <c r="X49" s="118"/>
      <c r="Y49" s="118"/>
      <c r="Z49" s="118"/>
      <c r="AA49" s="118"/>
      <c r="AB49" s="118"/>
      <c r="AC49" s="118"/>
      <c r="AD49" s="118"/>
      <c r="AE49" s="118"/>
      <c r="AF49" s="118"/>
      <c r="AG49" s="118"/>
      <c r="AH49" s="118"/>
      <c r="AI49" s="118"/>
      <c r="AJ49" s="118"/>
      <c r="AK49" s="118"/>
      <c r="AL49" s="118"/>
      <c r="AM49" s="118"/>
      <c r="AN49" s="157" t="s">
        <v>133</v>
      </c>
      <c r="AO49" s="157"/>
      <c r="AP49" s="157"/>
      <c r="AQ49" s="157"/>
      <c r="AR49" s="157"/>
      <c r="AS49" s="157"/>
      <c r="AT49" s="157"/>
      <c r="AU49" s="157"/>
      <c r="AV49" s="157"/>
      <c r="AW49" s="120">
        <f t="shared" ref="AW49:DH49" si="62">SUMIF($EB50:$EB125,"&lt;&gt;1",AW50:AW125)</f>
        <v>298245.29000000004</v>
      </c>
      <c r="AX49" s="120">
        <f t="shared" si="62"/>
        <v>31123.91</v>
      </c>
      <c r="AY49" s="120">
        <f t="shared" si="62"/>
        <v>30467</v>
      </c>
      <c r="AZ49" s="120">
        <f t="shared" si="62"/>
        <v>0</v>
      </c>
      <c r="BA49" s="120">
        <f t="shared" si="62"/>
        <v>0</v>
      </c>
      <c r="BB49" s="120">
        <f t="shared" si="62"/>
        <v>0</v>
      </c>
      <c r="BC49" s="120">
        <f t="shared" si="62"/>
        <v>31412.27</v>
      </c>
      <c r="BD49" s="120">
        <f t="shared" si="62"/>
        <v>235709.10999999993</v>
      </c>
      <c r="BE49" s="120">
        <f t="shared" si="62"/>
        <v>0</v>
      </c>
      <c r="BF49" s="120">
        <f t="shared" si="62"/>
        <v>0</v>
      </c>
      <c r="BG49" s="120">
        <f t="shared" si="62"/>
        <v>0</v>
      </c>
      <c r="BH49" s="120">
        <f t="shared" si="62"/>
        <v>0</v>
      </c>
      <c r="BI49" s="120">
        <f t="shared" si="62"/>
        <v>0</v>
      </c>
      <c r="BJ49" s="120">
        <f t="shared" si="62"/>
        <v>0</v>
      </c>
      <c r="BK49" s="120">
        <f t="shared" si="62"/>
        <v>0</v>
      </c>
      <c r="BL49" s="120">
        <f t="shared" si="62"/>
        <v>0</v>
      </c>
      <c r="BM49" s="120">
        <f t="shared" si="62"/>
        <v>0</v>
      </c>
      <c r="BN49" s="120">
        <f t="shared" si="62"/>
        <v>0</v>
      </c>
      <c r="BO49" s="120">
        <f t="shared" si="62"/>
        <v>0</v>
      </c>
      <c r="BP49" s="120">
        <f t="shared" si="62"/>
        <v>0</v>
      </c>
      <c r="BQ49" s="120">
        <f t="shared" si="62"/>
        <v>0</v>
      </c>
      <c r="BR49" s="120">
        <f t="shared" si="62"/>
        <v>0</v>
      </c>
      <c r="BS49" s="120">
        <f t="shared" si="62"/>
        <v>0</v>
      </c>
      <c r="BT49" s="120">
        <f t="shared" si="62"/>
        <v>0</v>
      </c>
      <c r="BU49" s="120">
        <f t="shared" si="62"/>
        <v>267121.37999999995</v>
      </c>
      <c r="BV49" s="120">
        <f t="shared" si="62"/>
        <v>0</v>
      </c>
      <c r="BW49" s="120">
        <f t="shared" si="62"/>
        <v>0</v>
      </c>
      <c r="BX49" s="120">
        <f t="shared" si="62"/>
        <v>0</v>
      </c>
      <c r="BY49" s="120">
        <f t="shared" si="62"/>
        <v>0</v>
      </c>
      <c r="BZ49" s="120">
        <f t="shared" si="62"/>
        <v>0</v>
      </c>
      <c r="CA49" s="120">
        <f t="shared" si="62"/>
        <v>0</v>
      </c>
      <c r="CB49" s="120">
        <f t="shared" si="62"/>
        <v>0</v>
      </c>
      <c r="CC49" s="120">
        <f t="shared" si="62"/>
        <v>0</v>
      </c>
      <c r="CD49" s="120">
        <f t="shared" si="62"/>
        <v>0</v>
      </c>
      <c r="CE49" s="120">
        <f t="shared" si="62"/>
        <v>0</v>
      </c>
      <c r="CF49" s="120">
        <f t="shared" si="62"/>
        <v>0</v>
      </c>
      <c r="CG49" s="120">
        <f t="shared" si="62"/>
        <v>0</v>
      </c>
      <c r="CH49" s="120">
        <f t="shared" si="62"/>
        <v>0</v>
      </c>
      <c r="CI49" s="120">
        <f t="shared" si="62"/>
        <v>0</v>
      </c>
      <c r="CJ49" s="120">
        <f t="shared" si="62"/>
        <v>0</v>
      </c>
      <c r="CK49" s="120">
        <f t="shared" si="62"/>
        <v>0</v>
      </c>
      <c r="CL49" s="120">
        <f t="shared" si="62"/>
        <v>267121.37999999995</v>
      </c>
      <c r="CM49" s="120">
        <f t="shared" si="62"/>
        <v>0</v>
      </c>
      <c r="CN49" s="120">
        <f t="shared" si="62"/>
        <v>0</v>
      </c>
      <c r="CO49" s="120">
        <f t="shared" si="62"/>
        <v>0</v>
      </c>
      <c r="CP49" s="120">
        <f t="shared" si="62"/>
        <v>0</v>
      </c>
      <c r="CQ49" s="120">
        <f t="shared" si="62"/>
        <v>0</v>
      </c>
      <c r="CR49" s="120">
        <f t="shared" si="62"/>
        <v>0</v>
      </c>
      <c r="CS49" s="120">
        <f t="shared" si="62"/>
        <v>0</v>
      </c>
      <c r="CT49" s="120">
        <f t="shared" si="62"/>
        <v>0</v>
      </c>
      <c r="CU49" s="120">
        <f t="shared" si="62"/>
        <v>0</v>
      </c>
      <c r="CV49" s="120">
        <f t="shared" si="62"/>
        <v>0</v>
      </c>
      <c r="CW49" s="120">
        <f t="shared" si="62"/>
        <v>0</v>
      </c>
      <c r="CX49" s="120">
        <f t="shared" si="62"/>
        <v>0</v>
      </c>
      <c r="CY49" s="120">
        <f t="shared" si="62"/>
        <v>0</v>
      </c>
      <c r="CZ49" s="120">
        <f t="shared" si="62"/>
        <v>0</v>
      </c>
      <c r="DA49" s="120">
        <f t="shared" si="62"/>
        <v>0</v>
      </c>
      <c r="DB49" s="120">
        <f t="shared" si="62"/>
        <v>0</v>
      </c>
      <c r="DC49" s="120">
        <f t="shared" si="62"/>
        <v>267121.37999999995</v>
      </c>
      <c r="DD49" s="120">
        <f t="shared" si="62"/>
        <v>31412.27</v>
      </c>
      <c r="DE49" s="120">
        <f t="shared" si="62"/>
        <v>31412.27</v>
      </c>
      <c r="DF49" s="120">
        <f t="shared" si="62"/>
        <v>0</v>
      </c>
      <c r="DG49" s="120">
        <f t="shared" si="62"/>
        <v>0</v>
      </c>
      <c r="DH49" s="120">
        <f t="shared" si="62"/>
        <v>0</v>
      </c>
      <c r="DI49" s="120">
        <f t="shared" ref="DI49:DT49" si="63">SUMIF($EB50:$EB125,"&lt;&gt;1",DI50:DI125)</f>
        <v>0</v>
      </c>
      <c r="DJ49" s="120">
        <f t="shared" si="63"/>
        <v>0</v>
      </c>
      <c r="DK49" s="120">
        <f t="shared" si="63"/>
        <v>0</v>
      </c>
      <c r="DL49" s="120">
        <f t="shared" si="63"/>
        <v>0</v>
      </c>
      <c r="DM49" s="120">
        <f t="shared" si="63"/>
        <v>0</v>
      </c>
      <c r="DN49" s="120">
        <f t="shared" si="63"/>
        <v>0</v>
      </c>
      <c r="DO49" s="120">
        <f t="shared" si="63"/>
        <v>0</v>
      </c>
      <c r="DP49" s="120">
        <f t="shared" si="63"/>
        <v>31412.27</v>
      </c>
      <c r="DQ49" s="120">
        <f t="shared" si="63"/>
        <v>31412.27</v>
      </c>
      <c r="DR49" s="120">
        <f t="shared" si="63"/>
        <v>0</v>
      </c>
      <c r="DS49" s="120">
        <f t="shared" si="63"/>
        <v>0</v>
      </c>
      <c r="DT49" s="120">
        <f t="shared" si="63"/>
        <v>235709.10999999993</v>
      </c>
      <c r="DU49" s="158"/>
      <c r="DV49" s="158"/>
      <c r="DW49" s="158"/>
      <c r="DX49" s="158"/>
      <c r="DY49" s="158"/>
      <c r="DZ49" s="158"/>
      <c r="EA49" s="158"/>
      <c r="EB49" s="72"/>
    </row>
    <row r="50" spans="3:152" ht="12" hidden="1" customHeight="1" x14ac:dyDescent="0.25">
      <c r="C50" s="80"/>
      <c r="D50" s="146">
        <v>0</v>
      </c>
      <c r="E50" s="146"/>
      <c r="F50" s="146"/>
      <c r="G50" s="146"/>
      <c r="H50" s="78"/>
      <c r="I50" s="78"/>
      <c r="J50" s="78"/>
      <c r="K50" s="78"/>
      <c r="L50" s="78"/>
      <c r="M50" s="78"/>
      <c r="N50" s="78"/>
      <c r="O50" s="78"/>
      <c r="P50" s="78"/>
      <c r="Q50" s="78"/>
      <c r="R50" s="78"/>
      <c r="S50" s="78"/>
      <c r="T50" s="78"/>
      <c r="U50" s="78"/>
      <c r="V50" s="78"/>
      <c r="W50" s="78"/>
      <c r="X50" s="78"/>
      <c r="Y50" s="78"/>
      <c r="Z50" s="78"/>
      <c r="AA50" s="78"/>
      <c r="AB50" s="78"/>
      <c r="AC50" s="78"/>
      <c r="AD50" s="78"/>
      <c r="AE50" s="78"/>
      <c r="AF50" s="78"/>
      <c r="AG50" s="78"/>
      <c r="AH50" s="78"/>
      <c r="AI50" s="78"/>
      <c r="AJ50" s="78"/>
      <c r="AK50" s="78"/>
      <c r="AL50" s="78"/>
      <c r="AM50" s="78"/>
      <c r="AN50" s="78"/>
      <c r="AO50" s="78"/>
      <c r="AP50" s="78"/>
      <c r="AQ50" s="78"/>
      <c r="AR50" s="78"/>
      <c r="AS50" s="78"/>
      <c r="AT50" s="78"/>
      <c r="AU50" s="78"/>
      <c r="AV50" s="78"/>
      <c r="AW50" s="78"/>
      <c r="AX50" s="78"/>
      <c r="AY50" s="78"/>
      <c r="AZ50" s="78"/>
      <c r="BA50" s="78"/>
      <c r="BB50" s="78"/>
      <c r="BC50" s="78"/>
      <c r="BD50" s="78"/>
      <c r="BE50" s="78"/>
      <c r="BF50" s="78"/>
      <c r="BG50" s="78"/>
      <c r="BH50" s="78"/>
      <c r="BI50" s="78"/>
      <c r="BJ50" s="78"/>
      <c r="BK50" s="78"/>
      <c r="BL50" s="78"/>
      <c r="BM50" s="78"/>
      <c r="BN50" s="78"/>
      <c r="BO50" s="78"/>
      <c r="BP50" s="78"/>
      <c r="BQ50" s="78"/>
      <c r="BR50" s="78"/>
      <c r="BS50" s="78"/>
      <c r="BT50" s="78"/>
      <c r="BU50" s="78"/>
      <c r="BV50" s="78"/>
      <c r="BW50" s="78"/>
      <c r="BX50" s="78"/>
      <c r="BY50" s="78"/>
      <c r="BZ50" s="78"/>
      <c r="CA50" s="78"/>
      <c r="CB50" s="78"/>
      <c r="CC50" s="78"/>
      <c r="CD50" s="78"/>
      <c r="CE50" s="78"/>
      <c r="CF50" s="78"/>
      <c r="CG50" s="78"/>
      <c r="CH50" s="78"/>
      <c r="CI50" s="78"/>
      <c r="CJ50" s="78"/>
      <c r="CK50" s="78"/>
      <c r="CL50" s="78"/>
      <c r="CM50" s="78"/>
      <c r="CN50" s="78"/>
      <c r="CO50" s="78"/>
      <c r="CP50" s="78"/>
      <c r="CQ50" s="78"/>
      <c r="CR50" s="78"/>
      <c r="CS50" s="78"/>
      <c r="CT50" s="78"/>
      <c r="CU50" s="78"/>
      <c r="CV50" s="78"/>
      <c r="CW50" s="78"/>
      <c r="CX50" s="78"/>
      <c r="CY50" s="78"/>
      <c r="CZ50" s="78"/>
      <c r="DA50" s="78"/>
      <c r="DB50" s="78"/>
      <c r="DC50" s="78"/>
      <c r="DD50" s="78"/>
      <c r="DE50" s="78"/>
      <c r="DF50" s="78"/>
      <c r="DG50" s="78"/>
      <c r="DH50" s="78"/>
      <c r="DI50" s="78"/>
      <c r="DJ50" s="78"/>
      <c r="DK50" s="78"/>
      <c r="DL50" s="78"/>
      <c r="DM50" s="78"/>
      <c r="DN50" s="78"/>
      <c r="DO50" s="78"/>
      <c r="DP50" s="78"/>
      <c r="DQ50" s="78"/>
      <c r="DR50" s="78"/>
      <c r="DS50" s="78"/>
      <c r="DT50" s="78"/>
      <c r="DU50" s="78"/>
      <c r="DV50" s="78"/>
      <c r="DW50" s="78"/>
      <c r="DX50" s="78"/>
      <c r="DY50" s="78"/>
      <c r="DZ50" s="78"/>
      <c r="EA50" s="78"/>
      <c r="EB50" s="72"/>
    </row>
    <row r="51" spans="3:152" ht="11.25" customHeight="1" x14ac:dyDescent="0.25">
      <c r="C51" s="159"/>
      <c r="D51" s="160">
        <v>1</v>
      </c>
      <c r="E51" s="161" t="s">
        <v>226</v>
      </c>
      <c r="F51" s="161" t="s">
        <v>227</v>
      </c>
      <c r="G51" s="161" t="s">
        <v>228</v>
      </c>
      <c r="H51" s="161" t="s">
        <v>229</v>
      </c>
      <c r="I51" s="161" t="s">
        <v>230</v>
      </c>
      <c r="J51" s="161" t="s">
        <v>230</v>
      </c>
      <c r="K51" s="160" t="s">
        <v>231</v>
      </c>
      <c r="L51" s="162"/>
      <c r="M51" s="162"/>
      <c r="N51" s="160">
        <v>1</v>
      </c>
      <c r="O51" s="160">
        <v>2021</v>
      </c>
      <c r="P51" s="163" t="s">
        <v>232</v>
      </c>
      <c r="Q51" s="163" t="s">
        <v>233</v>
      </c>
      <c r="R51" s="164">
        <v>0</v>
      </c>
      <c r="S51" s="165">
        <v>100</v>
      </c>
      <c r="T51" s="166" t="s">
        <v>25</v>
      </c>
      <c r="U51" s="167"/>
      <c r="V51" s="168"/>
      <c r="W51" s="168"/>
      <c r="X51" s="168"/>
      <c r="Y51" s="168"/>
      <c r="Z51" s="168"/>
      <c r="AA51" s="168"/>
      <c r="AB51" s="168"/>
      <c r="AC51" s="168"/>
      <c r="AD51" s="168"/>
      <c r="AE51" s="168"/>
      <c r="AF51" s="168"/>
      <c r="AG51" s="168"/>
      <c r="AH51" s="168"/>
      <c r="AI51" s="168"/>
      <c r="AJ51" s="168"/>
      <c r="AK51" s="168"/>
      <c r="AL51" s="168"/>
      <c r="AM51" s="168"/>
      <c r="AN51" s="168"/>
      <c r="AO51" s="168"/>
      <c r="AP51" s="168"/>
      <c r="AQ51" s="168"/>
      <c r="AR51" s="168"/>
      <c r="AS51" s="168"/>
      <c r="AT51" s="168"/>
      <c r="AU51" s="168"/>
      <c r="AV51" s="168"/>
      <c r="AW51" s="168"/>
      <c r="AX51" s="168"/>
      <c r="AY51" s="168"/>
      <c r="AZ51" s="168"/>
      <c r="BA51" s="168"/>
      <c r="BB51" s="168"/>
      <c r="BC51" s="168"/>
      <c r="BD51" s="168"/>
      <c r="BE51" s="168"/>
      <c r="BF51" s="168"/>
      <c r="BG51" s="168"/>
      <c r="BH51" s="168"/>
      <c r="BI51" s="168"/>
      <c r="BJ51" s="168"/>
      <c r="BK51" s="168"/>
      <c r="BL51" s="168"/>
      <c r="BM51" s="168"/>
      <c r="BN51" s="168"/>
      <c r="BO51" s="168"/>
      <c r="BP51" s="168"/>
      <c r="BQ51" s="168"/>
      <c r="BR51" s="168"/>
      <c r="BS51" s="168"/>
      <c r="BT51" s="168"/>
      <c r="BU51" s="168"/>
      <c r="BV51" s="168"/>
      <c r="BW51" s="168"/>
      <c r="BX51" s="168"/>
      <c r="BY51" s="168"/>
      <c r="BZ51" s="168"/>
      <c r="CA51" s="168"/>
      <c r="CB51" s="168"/>
      <c r="CC51" s="168"/>
      <c r="CD51" s="168"/>
      <c r="CE51" s="168"/>
      <c r="CF51" s="168"/>
      <c r="CG51" s="168"/>
      <c r="CH51" s="168"/>
      <c r="CI51" s="168"/>
      <c r="CJ51" s="168"/>
      <c r="CK51" s="168"/>
      <c r="CL51" s="168"/>
      <c r="CM51" s="168"/>
      <c r="CN51" s="168"/>
      <c r="CO51" s="168"/>
      <c r="CP51" s="168"/>
      <c r="CQ51" s="168"/>
      <c r="CR51" s="168"/>
      <c r="CS51" s="168"/>
      <c r="CT51" s="168"/>
      <c r="CU51" s="168"/>
      <c r="CV51" s="168"/>
      <c r="CW51" s="168"/>
      <c r="CX51" s="168"/>
      <c r="CY51" s="168"/>
      <c r="CZ51" s="168"/>
      <c r="DA51" s="168"/>
      <c r="DB51" s="168"/>
      <c r="DC51" s="168"/>
      <c r="DD51" s="168"/>
      <c r="DE51" s="168"/>
      <c r="DF51" s="168"/>
      <c r="DG51" s="168"/>
      <c r="DH51" s="168"/>
      <c r="DI51" s="168"/>
      <c r="DJ51" s="168"/>
      <c r="DK51" s="168"/>
      <c r="DL51" s="168"/>
      <c r="DM51" s="168"/>
      <c r="DN51" s="168"/>
      <c r="DO51" s="168"/>
      <c r="DP51" s="168"/>
      <c r="DQ51" s="168"/>
      <c r="DR51" s="168"/>
      <c r="DS51" s="168"/>
      <c r="DT51" s="168"/>
      <c r="DU51" s="168"/>
      <c r="DV51" s="168"/>
      <c r="DW51" s="168"/>
      <c r="DX51" s="168"/>
      <c r="DY51" s="168"/>
      <c r="DZ51" s="168"/>
      <c r="EA51" s="168"/>
      <c r="EB51" s="169"/>
      <c r="EC51" s="139"/>
      <c r="ED51" s="139"/>
      <c r="EE51" s="139"/>
      <c r="EF51" s="139"/>
      <c r="EG51" s="139"/>
      <c r="EH51" s="139"/>
      <c r="EI51" s="139"/>
    </row>
    <row r="52" spans="3:152" ht="11.25" customHeight="1" x14ac:dyDescent="0.25">
      <c r="C52" s="159"/>
      <c r="D52" s="170"/>
      <c r="E52" s="171"/>
      <c r="F52" s="171"/>
      <c r="G52" s="171"/>
      <c r="H52" s="171"/>
      <c r="I52" s="171"/>
      <c r="J52" s="171"/>
      <c r="K52" s="170"/>
      <c r="L52" s="172"/>
      <c r="M52" s="172"/>
      <c r="N52" s="170"/>
      <c r="O52" s="170"/>
      <c r="P52" s="173"/>
      <c r="Q52" s="173"/>
      <c r="R52" s="174"/>
      <c r="S52" s="175"/>
      <c r="T52" s="176"/>
      <c r="U52" s="177"/>
      <c r="V52" s="178">
        <v>1</v>
      </c>
      <c r="W52" s="179" t="s">
        <v>234</v>
      </c>
      <c r="X52" s="179"/>
      <c r="Y52" s="179"/>
      <c r="Z52" s="179"/>
      <c r="AA52" s="179"/>
      <c r="AB52" s="179"/>
      <c r="AC52" s="179"/>
      <c r="AD52" s="179"/>
      <c r="AE52" s="179"/>
      <c r="AF52" s="179"/>
      <c r="AG52" s="179"/>
      <c r="AH52" s="179"/>
      <c r="AI52" s="179"/>
      <c r="AJ52" s="179"/>
      <c r="AK52" s="179"/>
      <c r="AL52" s="180"/>
      <c r="AM52" s="181"/>
      <c r="AN52" s="182"/>
      <c r="AO52" s="182"/>
      <c r="AP52" s="182"/>
      <c r="AQ52" s="182"/>
      <c r="AR52" s="182"/>
      <c r="AS52" s="182"/>
      <c r="AT52" s="182"/>
      <c r="AU52" s="182"/>
      <c r="AV52" s="182"/>
      <c r="AW52" s="78"/>
      <c r="AX52" s="78"/>
      <c r="AY52" s="78"/>
      <c r="AZ52" s="78"/>
      <c r="BA52" s="78"/>
      <c r="BB52" s="78"/>
      <c r="BC52" s="78"/>
      <c r="BD52" s="78"/>
      <c r="BE52" s="78"/>
      <c r="BF52" s="78"/>
      <c r="BG52" s="78"/>
      <c r="BH52" s="78"/>
      <c r="BI52" s="78"/>
      <c r="BJ52" s="78"/>
      <c r="BK52" s="78"/>
      <c r="BL52" s="78"/>
      <c r="BM52" s="78"/>
      <c r="BN52" s="78"/>
      <c r="BO52" s="78"/>
      <c r="BP52" s="78"/>
      <c r="BQ52" s="78"/>
      <c r="BR52" s="78"/>
      <c r="BS52" s="78"/>
      <c r="BT52" s="78"/>
      <c r="BU52" s="78"/>
      <c r="BV52" s="78"/>
      <c r="BW52" s="78"/>
      <c r="BX52" s="78"/>
      <c r="BY52" s="78"/>
      <c r="BZ52" s="78"/>
      <c r="CA52" s="78"/>
      <c r="CB52" s="78"/>
      <c r="CC52" s="78"/>
      <c r="CD52" s="78"/>
      <c r="CE52" s="78"/>
      <c r="CF52" s="78"/>
      <c r="CG52" s="78"/>
      <c r="CH52" s="78"/>
      <c r="CI52" s="78"/>
      <c r="CJ52" s="78"/>
      <c r="CK52" s="78"/>
      <c r="CL52" s="78"/>
      <c r="CM52" s="78"/>
      <c r="CN52" s="78"/>
      <c r="CO52" s="78"/>
      <c r="CP52" s="78"/>
      <c r="CQ52" s="78"/>
      <c r="CR52" s="78"/>
      <c r="CS52" s="78"/>
      <c r="CT52" s="78"/>
      <c r="CU52" s="78"/>
      <c r="CV52" s="78"/>
      <c r="CW52" s="78"/>
      <c r="CX52" s="78"/>
      <c r="CY52" s="78"/>
      <c r="CZ52" s="78"/>
      <c r="DA52" s="78"/>
      <c r="DB52" s="78"/>
      <c r="DC52" s="78"/>
      <c r="DD52" s="78"/>
      <c r="DE52" s="78"/>
      <c r="DF52" s="78"/>
      <c r="DG52" s="78"/>
      <c r="DH52" s="78"/>
      <c r="DI52" s="78"/>
      <c r="DJ52" s="78"/>
      <c r="DK52" s="78"/>
      <c r="DL52" s="78"/>
      <c r="DM52" s="78"/>
      <c r="DN52" s="78"/>
      <c r="DO52" s="78"/>
      <c r="DP52" s="78"/>
      <c r="DQ52" s="78"/>
      <c r="DR52" s="78"/>
      <c r="DS52" s="78"/>
      <c r="DT52" s="78"/>
      <c r="DU52" s="78"/>
      <c r="DV52" s="78"/>
      <c r="DW52" s="78"/>
      <c r="DX52" s="78"/>
      <c r="DY52" s="78"/>
      <c r="DZ52" s="78"/>
      <c r="EA52" s="78"/>
      <c r="EB52" s="169"/>
      <c r="EC52" s="183"/>
      <c r="ED52" s="183"/>
      <c r="EE52" s="183"/>
      <c r="EF52" s="139"/>
      <c r="EG52" s="183"/>
      <c r="EH52" s="183"/>
      <c r="EI52" s="183"/>
      <c r="EJ52" s="183"/>
      <c r="EK52" s="183"/>
    </row>
    <row r="53" spans="3:152" ht="15" customHeight="1" x14ac:dyDescent="0.25">
      <c r="C53" s="159"/>
      <c r="D53" s="170"/>
      <c r="E53" s="171"/>
      <c r="F53" s="171"/>
      <c r="G53" s="171"/>
      <c r="H53" s="171"/>
      <c r="I53" s="171"/>
      <c r="J53" s="171"/>
      <c r="K53" s="170"/>
      <c r="L53" s="172"/>
      <c r="M53" s="172"/>
      <c r="N53" s="170"/>
      <c r="O53" s="170"/>
      <c r="P53" s="173"/>
      <c r="Q53" s="173"/>
      <c r="R53" s="174"/>
      <c r="S53" s="175"/>
      <c r="T53" s="176"/>
      <c r="U53" s="184"/>
      <c r="V53" s="185"/>
      <c r="W53" s="186"/>
      <c r="X53" s="186"/>
      <c r="Y53" s="186"/>
      <c r="Z53" s="186"/>
      <c r="AA53" s="186"/>
      <c r="AB53" s="186"/>
      <c r="AC53" s="186"/>
      <c r="AD53" s="186"/>
      <c r="AE53" s="186"/>
      <c r="AF53" s="186"/>
      <c r="AG53" s="186"/>
      <c r="AH53" s="186"/>
      <c r="AI53" s="186"/>
      <c r="AJ53" s="186"/>
      <c r="AK53" s="186"/>
      <c r="AL53" s="187"/>
      <c r="AM53" s="129" t="s">
        <v>235</v>
      </c>
      <c r="AN53" s="188" t="s">
        <v>188</v>
      </c>
      <c r="AO53" s="189" t="s">
        <v>22</v>
      </c>
      <c r="AP53" s="189"/>
      <c r="AQ53" s="189"/>
      <c r="AR53" s="189"/>
      <c r="AS53" s="189"/>
      <c r="AT53" s="189"/>
      <c r="AU53" s="189"/>
      <c r="AV53" s="189"/>
      <c r="AW53" s="190">
        <v>6880.41</v>
      </c>
      <c r="AX53" s="190">
        <v>6636.51</v>
      </c>
      <c r="AY53" s="190">
        <v>0</v>
      </c>
      <c r="AZ53" s="190">
        <f>BE53</f>
        <v>0</v>
      </c>
      <c r="BA53" s="190">
        <f>BV53</f>
        <v>0</v>
      </c>
      <c r="BB53" s="190">
        <f>CM53</f>
        <v>0</v>
      </c>
      <c r="BC53" s="190">
        <f>DD53</f>
        <v>0</v>
      </c>
      <c r="BD53" s="190">
        <f>AW53-AX53-BC53</f>
        <v>243.89999999999964</v>
      </c>
      <c r="BE53" s="190">
        <f t="shared" ref="BE53:BH54" si="64">BQ53</f>
        <v>0</v>
      </c>
      <c r="BF53" s="190">
        <f t="shared" si="64"/>
        <v>0</v>
      </c>
      <c r="BG53" s="190">
        <f t="shared" si="64"/>
        <v>0</v>
      </c>
      <c r="BH53" s="190">
        <f t="shared" si="64"/>
        <v>0</v>
      </c>
      <c r="BI53" s="190">
        <f>BJ53+BK53+BL53</f>
        <v>0</v>
      </c>
      <c r="BJ53" s="191">
        <v>0</v>
      </c>
      <c r="BK53" s="191">
        <v>0</v>
      </c>
      <c r="BL53" s="191">
        <v>0</v>
      </c>
      <c r="BM53" s="190">
        <f>BN53+BO53+BP53</f>
        <v>0</v>
      </c>
      <c r="BN53" s="191">
        <v>0</v>
      </c>
      <c r="BO53" s="191">
        <v>0</v>
      </c>
      <c r="BP53" s="191">
        <v>0</v>
      </c>
      <c r="BQ53" s="190">
        <f>BR53+BS53+BT53</f>
        <v>0</v>
      </c>
      <c r="BR53" s="191">
        <v>0</v>
      </c>
      <c r="BS53" s="191">
        <v>0</v>
      </c>
      <c r="BT53" s="191">
        <v>0</v>
      </c>
      <c r="BU53" s="190">
        <f>$AW53-$AX53-AZ53</f>
        <v>243.89999999999964</v>
      </c>
      <c r="BV53" s="190">
        <f t="shared" ref="BV53:BY54" si="65">CH53</f>
        <v>0</v>
      </c>
      <c r="BW53" s="190">
        <f t="shared" si="65"/>
        <v>0</v>
      </c>
      <c r="BX53" s="190">
        <f t="shared" si="65"/>
        <v>0</v>
      </c>
      <c r="BY53" s="190">
        <f t="shared" si="65"/>
        <v>0</v>
      </c>
      <c r="BZ53" s="190">
        <f>CA53+CB53+CC53</f>
        <v>0</v>
      </c>
      <c r="CA53" s="191">
        <v>0</v>
      </c>
      <c r="CB53" s="191">
        <v>0</v>
      </c>
      <c r="CC53" s="191">
        <v>0</v>
      </c>
      <c r="CD53" s="190">
        <f>CE53+CF53+CG53</f>
        <v>0</v>
      </c>
      <c r="CE53" s="191">
        <v>0</v>
      </c>
      <c r="CF53" s="191">
        <v>0</v>
      </c>
      <c r="CG53" s="191">
        <v>0</v>
      </c>
      <c r="CH53" s="190">
        <f>CI53+CJ53+CK53</f>
        <v>0</v>
      </c>
      <c r="CI53" s="191">
        <v>0</v>
      </c>
      <c r="CJ53" s="191">
        <v>0</v>
      </c>
      <c r="CK53" s="191">
        <v>0</v>
      </c>
      <c r="CL53" s="190">
        <f>$AW53-$AX53-BA53</f>
        <v>243.89999999999964</v>
      </c>
      <c r="CM53" s="190">
        <f t="shared" ref="CM53:CP54" si="66">CY53</f>
        <v>0</v>
      </c>
      <c r="CN53" s="190">
        <f t="shared" si="66"/>
        <v>0</v>
      </c>
      <c r="CO53" s="190">
        <f t="shared" si="66"/>
        <v>0</v>
      </c>
      <c r="CP53" s="190">
        <f t="shared" si="66"/>
        <v>0</v>
      </c>
      <c r="CQ53" s="190">
        <f>CR53+CS53+CT53</f>
        <v>0</v>
      </c>
      <c r="CR53" s="191">
        <v>0</v>
      </c>
      <c r="CS53" s="191">
        <v>0</v>
      </c>
      <c r="CT53" s="191">
        <v>0</v>
      </c>
      <c r="CU53" s="190">
        <f>CV53+CW53+CX53</f>
        <v>0</v>
      </c>
      <c r="CV53" s="191">
        <v>0</v>
      </c>
      <c r="CW53" s="191">
        <v>0</v>
      </c>
      <c r="CX53" s="191">
        <v>0</v>
      </c>
      <c r="CY53" s="190">
        <f>CZ53+DA53+DB53</f>
        <v>0</v>
      </c>
      <c r="CZ53" s="191">
        <v>0</v>
      </c>
      <c r="DA53" s="191">
        <v>0</v>
      </c>
      <c r="DB53" s="191">
        <v>0</v>
      </c>
      <c r="DC53" s="190">
        <f>$AW53-$AX53-BB53</f>
        <v>243.89999999999964</v>
      </c>
      <c r="DD53" s="190">
        <f t="shared" ref="DD53:DG54" si="67">DP53</f>
        <v>0</v>
      </c>
      <c r="DE53" s="190">
        <f t="shared" si="67"/>
        <v>0</v>
      </c>
      <c r="DF53" s="190">
        <f t="shared" si="67"/>
        <v>0</v>
      </c>
      <c r="DG53" s="190">
        <f t="shared" si="67"/>
        <v>0</v>
      </c>
      <c r="DH53" s="190">
        <f>DI53+DJ53+DK53</f>
        <v>0</v>
      </c>
      <c r="DI53" s="191">
        <v>0</v>
      </c>
      <c r="DJ53" s="191">
        <v>0</v>
      </c>
      <c r="DK53" s="191">
        <v>0</v>
      </c>
      <c r="DL53" s="190">
        <f>DM53+DN53+DO53</f>
        <v>0</v>
      </c>
      <c r="DM53" s="191">
        <v>0</v>
      </c>
      <c r="DN53" s="191">
        <v>0</v>
      </c>
      <c r="DO53" s="191">
        <v>0</v>
      </c>
      <c r="DP53" s="190">
        <f>DQ53+DR53+DS53</f>
        <v>0</v>
      </c>
      <c r="DQ53" s="191">
        <v>0</v>
      </c>
      <c r="DR53" s="191">
        <v>0</v>
      </c>
      <c r="DS53" s="191">
        <v>0</v>
      </c>
      <c r="DT53" s="190">
        <f>$AW53-$AX53-BC53</f>
        <v>243.89999999999964</v>
      </c>
      <c r="DU53" s="190">
        <f>BC53-AY53</f>
        <v>0</v>
      </c>
      <c r="DV53" s="191"/>
      <c r="DW53" s="191"/>
      <c r="DX53" s="192"/>
      <c r="DY53" s="191"/>
      <c r="DZ53" s="192"/>
      <c r="EA53" s="193" t="s">
        <v>25</v>
      </c>
      <c r="EB53" s="169">
        <v>0</v>
      </c>
      <c r="EC53" s="138" t="str">
        <f>AN53 &amp; EB53</f>
        <v>Прибыль направляемая на инвестиции0</v>
      </c>
      <c r="ED53" s="138" t="str">
        <f>AN53&amp;AO53</f>
        <v>Прибыль направляемая на инвестициинет</v>
      </c>
      <c r="EE53" s="139"/>
      <c r="EF53" s="139"/>
      <c r="EG53" s="183"/>
      <c r="EH53" s="183"/>
      <c r="EI53" s="183"/>
      <c r="EJ53" s="183"/>
      <c r="EV53" s="139"/>
    </row>
    <row r="54" spans="3:152" ht="15" customHeight="1" thickBot="1" x14ac:dyDescent="0.3">
      <c r="C54" s="159"/>
      <c r="D54" s="170"/>
      <c r="E54" s="171"/>
      <c r="F54" s="171"/>
      <c r="G54" s="171"/>
      <c r="H54" s="171"/>
      <c r="I54" s="171"/>
      <c r="J54" s="171"/>
      <c r="K54" s="170"/>
      <c r="L54" s="172"/>
      <c r="M54" s="172"/>
      <c r="N54" s="170"/>
      <c r="O54" s="170"/>
      <c r="P54" s="173"/>
      <c r="Q54" s="173"/>
      <c r="R54" s="174"/>
      <c r="S54" s="175"/>
      <c r="T54" s="176"/>
      <c r="U54" s="184"/>
      <c r="V54" s="185"/>
      <c r="W54" s="186"/>
      <c r="X54" s="186"/>
      <c r="Y54" s="186"/>
      <c r="Z54" s="186"/>
      <c r="AA54" s="186"/>
      <c r="AB54" s="186"/>
      <c r="AC54" s="186"/>
      <c r="AD54" s="186"/>
      <c r="AE54" s="186"/>
      <c r="AF54" s="186"/>
      <c r="AG54" s="186"/>
      <c r="AH54" s="186"/>
      <c r="AI54" s="186"/>
      <c r="AJ54" s="186"/>
      <c r="AK54" s="186"/>
      <c r="AL54" s="187"/>
      <c r="AM54" s="129" t="s">
        <v>195</v>
      </c>
      <c r="AN54" s="188" t="s">
        <v>190</v>
      </c>
      <c r="AO54" s="189" t="s">
        <v>22</v>
      </c>
      <c r="AP54" s="189"/>
      <c r="AQ54" s="189"/>
      <c r="AR54" s="189"/>
      <c r="AS54" s="189"/>
      <c r="AT54" s="189"/>
      <c r="AU54" s="189"/>
      <c r="AV54" s="189"/>
      <c r="AW54" s="190">
        <v>523</v>
      </c>
      <c r="AX54" s="190">
        <v>523</v>
      </c>
      <c r="AY54" s="190">
        <v>0</v>
      </c>
      <c r="AZ54" s="190">
        <f>BE54</f>
        <v>0</v>
      </c>
      <c r="BA54" s="190">
        <f>BV54</f>
        <v>0</v>
      </c>
      <c r="BB54" s="190">
        <f>CM54</f>
        <v>0</v>
      </c>
      <c r="BC54" s="190">
        <f>DD54</f>
        <v>0</v>
      </c>
      <c r="BD54" s="190">
        <f>AW54-AX54-BC54</f>
        <v>0</v>
      </c>
      <c r="BE54" s="190">
        <f t="shared" si="64"/>
        <v>0</v>
      </c>
      <c r="BF54" s="190">
        <f t="shared" si="64"/>
        <v>0</v>
      </c>
      <c r="BG54" s="190">
        <f t="shared" si="64"/>
        <v>0</v>
      </c>
      <c r="BH54" s="190">
        <f t="shared" si="64"/>
        <v>0</v>
      </c>
      <c r="BI54" s="190">
        <f>BJ54+BK54+BL54</f>
        <v>0</v>
      </c>
      <c r="BJ54" s="191">
        <v>0</v>
      </c>
      <c r="BK54" s="191">
        <v>0</v>
      </c>
      <c r="BL54" s="191">
        <v>0</v>
      </c>
      <c r="BM54" s="190">
        <f>BN54+BO54+BP54</f>
        <v>0</v>
      </c>
      <c r="BN54" s="191">
        <v>0</v>
      </c>
      <c r="BO54" s="191">
        <v>0</v>
      </c>
      <c r="BP54" s="191">
        <v>0</v>
      </c>
      <c r="BQ54" s="190">
        <f>BR54+BS54+BT54</f>
        <v>0</v>
      </c>
      <c r="BR54" s="191">
        <v>0</v>
      </c>
      <c r="BS54" s="191">
        <v>0</v>
      </c>
      <c r="BT54" s="191">
        <v>0</v>
      </c>
      <c r="BU54" s="190">
        <f>$AW54-$AX54-AZ54</f>
        <v>0</v>
      </c>
      <c r="BV54" s="190">
        <f t="shared" si="65"/>
        <v>0</v>
      </c>
      <c r="BW54" s="190">
        <f t="shared" si="65"/>
        <v>0</v>
      </c>
      <c r="BX54" s="190">
        <f t="shared" si="65"/>
        <v>0</v>
      </c>
      <c r="BY54" s="190">
        <f t="shared" si="65"/>
        <v>0</v>
      </c>
      <c r="BZ54" s="190">
        <f>CA54+CB54+CC54</f>
        <v>0</v>
      </c>
      <c r="CA54" s="191">
        <v>0</v>
      </c>
      <c r="CB54" s="191">
        <v>0</v>
      </c>
      <c r="CC54" s="191">
        <v>0</v>
      </c>
      <c r="CD54" s="190">
        <f>CE54+CF54+CG54</f>
        <v>0</v>
      </c>
      <c r="CE54" s="191">
        <v>0</v>
      </c>
      <c r="CF54" s="191">
        <v>0</v>
      </c>
      <c r="CG54" s="191">
        <v>0</v>
      </c>
      <c r="CH54" s="190">
        <f>CI54+CJ54+CK54</f>
        <v>0</v>
      </c>
      <c r="CI54" s="191">
        <v>0</v>
      </c>
      <c r="CJ54" s="191">
        <v>0</v>
      </c>
      <c r="CK54" s="191">
        <v>0</v>
      </c>
      <c r="CL54" s="190">
        <f>$AW54-$AX54-BA54</f>
        <v>0</v>
      </c>
      <c r="CM54" s="190">
        <f t="shared" si="66"/>
        <v>0</v>
      </c>
      <c r="CN54" s="190">
        <f t="shared" si="66"/>
        <v>0</v>
      </c>
      <c r="CO54" s="190">
        <f t="shared" si="66"/>
        <v>0</v>
      </c>
      <c r="CP54" s="190">
        <f t="shared" si="66"/>
        <v>0</v>
      </c>
      <c r="CQ54" s="190">
        <f>CR54+CS54+CT54</f>
        <v>0</v>
      </c>
      <c r="CR54" s="191">
        <v>0</v>
      </c>
      <c r="CS54" s="191">
        <v>0</v>
      </c>
      <c r="CT54" s="191">
        <v>0</v>
      </c>
      <c r="CU54" s="190">
        <f>CV54+CW54+CX54</f>
        <v>0</v>
      </c>
      <c r="CV54" s="191">
        <v>0</v>
      </c>
      <c r="CW54" s="191">
        <v>0</v>
      </c>
      <c r="CX54" s="191">
        <v>0</v>
      </c>
      <c r="CY54" s="190">
        <f>CZ54+DA54+DB54</f>
        <v>0</v>
      </c>
      <c r="CZ54" s="191">
        <v>0</v>
      </c>
      <c r="DA54" s="191">
        <v>0</v>
      </c>
      <c r="DB54" s="191">
        <v>0</v>
      </c>
      <c r="DC54" s="190">
        <f>$AW54-$AX54-BB54</f>
        <v>0</v>
      </c>
      <c r="DD54" s="190">
        <f t="shared" si="67"/>
        <v>0</v>
      </c>
      <c r="DE54" s="190">
        <f t="shared" si="67"/>
        <v>0</v>
      </c>
      <c r="DF54" s="190">
        <f t="shared" si="67"/>
        <v>0</v>
      </c>
      <c r="DG54" s="190">
        <f t="shared" si="67"/>
        <v>0</v>
      </c>
      <c r="DH54" s="190">
        <f>DI54+DJ54+DK54</f>
        <v>0</v>
      </c>
      <c r="DI54" s="191">
        <v>0</v>
      </c>
      <c r="DJ54" s="191">
        <v>0</v>
      </c>
      <c r="DK54" s="191">
        <v>0</v>
      </c>
      <c r="DL54" s="190">
        <f>DM54+DN54+DO54</f>
        <v>0</v>
      </c>
      <c r="DM54" s="191">
        <v>0</v>
      </c>
      <c r="DN54" s="191">
        <v>0</v>
      </c>
      <c r="DO54" s="191">
        <v>0</v>
      </c>
      <c r="DP54" s="190">
        <f>DQ54+DR54+DS54</f>
        <v>0</v>
      </c>
      <c r="DQ54" s="191">
        <v>0</v>
      </c>
      <c r="DR54" s="191">
        <v>0</v>
      </c>
      <c r="DS54" s="191">
        <v>0</v>
      </c>
      <c r="DT54" s="190">
        <f>$AW54-$AX54-BC54</f>
        <v>0</v>
      </c>
      <c r="DU54" s="190">
        <f>BC54-AY54</f>
        <v>0</v>
      </c>
      <c r="DV54" s="191"/>
      <c r="DW54" s="191"/>
      <c r="DX54" s="192"/>
      <c r="DY54" s="191"/>
      <c r="DZ54" s="192"/>
      <c r="EA54" s="193" t="s">
        <v>25</v>
      </c>
      <c r="EB54" s="169">
        <v>0</v>
      </c>
      <c r="EC54" s="138" t="str">
        <f>AN54 &amp; EB54</f>
        <v>Амортизационные отчисления0</v>
      </c>
      <c r="ED54" s="138" t="str">
        <f>AN54&amp;AO54</f>
        <v>Амортизационные отчислениянет</v>
      </c>
      <c r="EE54" s="139"/>
      <c r="EF54" s="139"/>
      <c r="EG54" s="183"/>
      <c r="EH54" s="183"/>
      <c r="EI54" s="183"/>
      <c r="EJ54" s="183"/>
      <c r="EV54" s="139"/>
    </row>
    <row r="55" spans="3:152" ht="11.25" customHeight="1" x14ac:dyDescent="0.25">
      <c r="C55" s="159"/>
      <c r="D55" s="160">
        <v>2</v>
      </c>
      <c r="E55" s="161" t="s">
        <v>226</v>
      </c>
      <c r="F55" s="161" t="s">
        <v>227</v>
      </c>
      <c r="G55" s="161" t="s">
        <v>228</v>
      </c>
      <c r="H55" s="161" t="s">
        <v>236</v>
      </c>
      <c r="I55" s="161" t="s">
        <v>230</v>
      </c>
      <c r="J55" s="161" t="s">
        <v>230</v>
      </c>
      <c r="K55" s="160" t="s">
        <v>231</v>
      </c>
      <c r="L55" s="162"/>
      <c r="M55" s="162"/>
      <c r="N55" s="160">
        <v>1</v>
      </c>
      <c r="O55" s="160">
        <v>2021</v>
      </c>
      <c r="P55" s="163" t="s">
        <v>232</v>
      </c>
      <c r="Q55" s="163" t="s">
        <v>233</v>
      </c>
      <c r="R55" s="164">
        <v>0</v>
      </c>
      <c r="S55" s="165">
        <v>100</v>
      </c>
      <c r="T55" s="166" t="s">
        <v>25</v>
      </c>
      <c r="U55" s="167"/>
      <c r="V55" s="168"/>
      <c r="W55" s="168"/>
      <c r="X55" s="168"/>
      <c r="Y55" s="168"/>
      <c r="Z55" s="168"/>
      <c r="AA55" s="168"/>
      <c r="AB55" s="168"/>
      <c r="AC55" s="168"/>
      <c r="AD55" s="168"/>
      <c r="AE55" s="168"/>
      <c r="AF55" s="168"/>
      <c r="AG55" s="168"/>
      <c r="AH55" s="168"/>
      <c r="AI55" s="168"/>
      <c r="AJ55" s="168"/>
      <c r="AK55" s="168"/>
      <c r="AL55" s="168"/>
      <c r="AM55" s="168"/>
      <c r="AN55" s="168"/>
      <c r="AO55" s="168"/>
      <c r="AP55" s="168"/>
      <c r="AQ55" s="168"/>
      <c r="AR55" s="168"/>
      <c r="AS55" s="168"/>
      <c r="AT55" s="168"/>
      <c r="AU55" s="168"/>
      <c r="AV55" s="168"/>
      <c r="AW55" s="168"/>
      <c r="AX55" s="168"/>
      <c r="AY55" s="168"/>
      <c r="AZ55" s="168"/>
      <c r="BA55" s="168"/>
      <c r="BB55" s="168"/>
      <c r="BC55" s="168"/>
      <c r="BD55" s="168"/>
      <c r="BE55" s="168"/>
      <c r="BF55" s="168"/>
      <c r="BG55" s="168"/>
      <c r="BH55" s="168"/>
      <c r="BI55" s="168"/>
      <c r="BJ55" s="168"/>
      <c r="BK55" s="168"/>
      <c r="BL55" s="168"/>
      <c r="BM55" s="168"/>
      <c r="BN55" s="168"/>
      <c r="BO55" s="168"/>
      <c r="BP55" s="168"/>
      <c r="BQ55" s="168"/>
      <c r="BR55" s="168"/>
      <c r="BS55" s="168"/>
      <c r="BT55" s="168"/>
      <c r="BU55" s="168"/>
      <c r="BV55" s="168"/>
      <c r="BW55" s="168"/>
      <c r="BX55" s="168"/>
      <c r="BY55" s="168"/>
      <c r="BZ55" s="168"/>
      <c r="CA55" s="168"/>
      <c r="CB55" s="168"/>
      <c r="CC55" s="168"/>
      <c r="CD55" s="168"/>
      <c r="CE55" s="168"/>
      <c r="CF55" s="168"/>
      <c r="CG55" s="168"/>
      <c r="CH55" s="168"/>
      <c r="CI55" s="168"/>
      <c r="CJ55" s="168"/>
      <c r="CK55" s="168"/>
      <c r="CL55" s="168"/>
      <c r="CM55" s="168"/>
      <c r="CN55" s="168"/>
      <c r="CO55" s="168"/>
      <c r="CP55" s="168"/>
      <c r="CQ55" s="168"/>
      <c r="CR55" s="168"/>
      <c r="CS55" s="168"/>
      <c r="CT55" s="168"/>
      <c r="CU55" s="168"/>
      <c r="CV55" s="168"/>
      <c r="CW55" s="168"/>
      <c r="CX55" s="168"/>
      <c r="CY55" s="168"/>
      <c r="CZ55" s="168"/>
      <c r="DA55" s="168"/>
      <c r="DB55" s="168"/>
      <c r="DC55" s="168"/>
      <c r="DD55" s="168"/>
      <c r="DE55" s="168"/>
      <c r="DF55" s="168"/>
      <c r="DG55" s="168"/>
      <c r="DH55" s="168"/>
      <c r="DI55" s="168"/>
      <c r="DJ55" s="168"/>
      <c r="DK55" s="168"/>
      <c r="DL55" s="168"/>
      <c r="DM55" s="168"/>
      <c r="DN55" s="168"/>
      <c r="DO55" s="168"/>
      <c r="DP55" s="168"/>
      <c r="DQ55" s="168"/>
      <c r="DR55" s="168"/>
      <c r="DS55" s="168"/>
      <c r="DT55" s="168"/>
      <c r="DU55" s="168"/>
      <c r="DV55" s="168"/>
      <c r="DW55" s="168"/>
      <c r="DX55" s="168"/>
      <c r="DY55" s="168"/>
      <c r="DZ55" s="168"/>
      <c r="EA55" s="168"/>
      <c r="EB55" s="169"/>
      <c r="EC55" s="139"/>
      <c r="ED55" s="139"/>
      <c r="EE55" s="139"/>
      <c r="EF55" s="139"/>
      <c r="EG55" s="139"/>
      <c r="EH55" s="139"/>
      <c r="EI55" s="139"/>
    </row>
    <row r="56" spans="3:152" ht="11.25" customHeight="1" x14ac:dyDescent="0.25">
      <c r="C56" s="159"/>
      <c r="D56" s="170"/>
      <c r="E56" s="171"/>
      <c r="F56" s="171"/>
      <c r="G56" s="171"/>
      <c r="H56" s="171"/>
      <c r="I56" s="171"/>
      <c r="J56" s="171"/>
      <c r="K56" s="170"/>
      <c r="L56" s="172"/>
      <c r="M56" s="172"/>
      <c r="N56" s="170"/>
      <c r="O56" s="170"/>
      <c r="P56" s="173"/>
      <c r="Q56" s="173"/>
      <c r="R56" s="174"/>
      <c r="S56" s="175"/>
      <c r="T56" s="176"/>
      <c r="U56" s="177"/>
      <c r="V56" s="178">
        <v>1</v>
      </c>
      <c r="W56" s="179" t="s">
        <v>234</v>
      </c>
      <c r="X56" s="179"/>
      <c r="Y56" s="179"/>
      <c r="Z56" s="179"/>
      <c r="AA56" s="179"/>
      <c r="AB56" s="179"/>
      <c r="AC56" s="179"/>
      <c r="AD56" s="179"/>
      <c r="AE56" s="179"/>
      <c r="AF56" s="179"/>
      <c r="AG56" s="179"/>
      <c r="AH56" s="179"/>
      <c r="AI56" s="179"/>
      <c r="AJ56" s="179"/>
      <c r="AK56" s="179"/>
      <c r="AL56" s="180"/>
      <c r="AM56" s="181"/>
      <c r="AN56" s="182"/>
      <c r="AO56" s="182"/>
      <c r="AP56" s="182"/>
      <c r="AQ56" s="182"/>
      <c r="AR56" s="182"/>
      <c r="AS56" s="182"/>
      <c r="AT56" s="182"/>
      <c r="AU56" s="182"/>
      <c r="AV56" s="182"/>
      <c r="AW56" s="78"/>
      <c r="AX56" s="78"/>
      <c r="AY56" s="78"/>
      <c r="AZ56" s="78"/>
      <c r="BA56" s="78"/>
      <c r="BB56" s="78"/>
      <c r="BC56" s="78"/>
      <c r="BD56" s="78"/>
      <c r="BE56" s="78"/>
      <c r="BF56" s="78"/>
      <c r="BG56" s="78"/>
      <c r="BH56" s="78"/>
      <c r="BI56" s="78"/>
      <c r="BJ56" s="78"/>
      <c r="BK56" s="78"/>
      <c r="BL56" s="78"/>
      <c r="BM56" s="78"/>
      <c r="BN56" s="78"/>
      <c r="BO56" s="78"/>
      <c r="BP56" s="78"/>
      <c r="BQ56" s="78"/>
      <c r="BR56" s="78"/>
      <c r="BS56" s="78"/>
      <c r="BT56" s="78"/>
      <c r="BU56" s="78"/>
      <c r="BV56" s="78"/>
      <c r="BW56" s="78"/>
      <c r="BX56" s="78"/>
      <c r="BY56" s="78"/>
      <c r="BZ56" s="78"/>
      <c r="CA56" s="78"/>
      <c r="CB56" s="78"/>
      <c r="CC56" s="78"/>
      <c r="CD56" s="78"/>
      <c r="CE56" s="78"/>
      <c r="CF56" s="78"/>
      <c r="CG56" s="78"/>
      <c r="CH56" s="78"/>
      <c r="CI56" s="78"/>
      <c r="CJ56" s="78"/>
      <c r="CK56" s="78"/>
      <c r="CL56" s="78"/>
      <c r="CM56" s="78"/>
      <c r="CN56" s="78"/>
      <c r="CO56" s="78"/>
      <c r="CP56" s="78"/>
      <c r="CQ56" s="78"/>
      <c r="CR56" s="78"/>
      <c r="CS56" s="78"/>
      <c r="CT56" s="78"/>
      <c r="CU56" s="78"/>
      <c r="CV56" s="78"/>
      <c r="CW56" s="78"/>
      <c r="CX56" s="78"/>
      <c r="CY56" s="78"/>
      <c r="CZ56" s="78"/>
      <c r="DA56" s="78"/>
      <c r="DB56" s="78"/>
      <c r="DC56" s="78"/>
      <c r="DD56" s="78"/>
      <c r="DE56" s="78"/>
      <c r="DF56" s="78"/>
      <c r="DG56" s="78"/>
      <c r="DH56" s="78"/>
      <c r="DI56" s="78"/>
      <c r="DJ56" s="78"/>
      <c r="DK56" s="78"/>
      <c r="DL56" s="78"/>
      <c r="DM56" s="78"/>
      <c r="DN56" s="78"/>
      <c r="DO56" s="78"/>
      <c r="DP56" s="78"/>
      <c r="DQ56" s="78"/>
      <c r="DR56" s="78"/>
      <c r="DS56" s="78"/>
      <c r="DT56" s="78"/>
      <c r="DU56" s="78"/>
      <c r="DV56" s="78"/>
      <c r="DW56" s="78"/>
      <c r="DX56" s="78"/>
      <c r="DY56" s="78"/>
      <c r="DZ56" s="78"/>
      <c r="EA56" s="78"/>
      <c r="EB56" s="169"/>
      <c r="EC56" s="183"/>
      <c r="ED56" s="183"/>
      <c r="EE56" s="183"/>
      <c r="EF56" s="139"/>
      <c r="EG56" s="183"/>
      <c r="EH56" s="183"/>
      <c r="EI56" s="183"/>
      <c r="EJ56" s="183"/>
      <c r="EK56" s="183"/>
    </row>
    <row r="57" spans="3:152" ht="15" customHeight="1" thickBot="1" x14ac:dyDescent="0.3">
      <c r="C57" s="159"/>
      <c r="D57" s="170"/>
      <c r="E57" s="171"/>
      <c r="F57" s="171"/>
      <c r="G57" s="171"/>
      <c r="H57" s="171"/>
      <c r="I57" s="171"/>
      <c r="J57" s="171"/>
      <c r="K57" s="170"/>
      <c r="L57" s="172"/>
      <c r="M57" s="172"/>
      <c r="N57" s="170"/>
      <c r="O57" s="170"/>
      <c r="P57" s="173"/>
      <c r="Q57" s="173"/>
      <c r="R57" s="174"/>
      <c r="S57" s="175"/>
      <c r="T57" s="176"/>
      <c r="U57" s="184"/>
      <c r="V57" s="185"/>
      <c r="W57" s="186"/>
      <c r="X57" s="186"/>
      <c r="Y57" s="186"/>
      <c r="Z57" s="186"/>
      <c r="AA57" s="186"/>
      <c r="AB57" s="186"/>
      <c r="AC57" s="186"/>
      <c r="AD57" s="186"/>
      <c r="AE57" s="186"/>
      <c r="AF57" s="186"/>
      <c r="AG57" s="186"/>
      <c r="AH57" s="186"/>
      <c r="AI57" s="186"/>
      <c r="AJ57" s="186"/>
      <c r="AK57" s="186"/>
      <c r="AL57" s="187"/>
      <c r="AM57" s="129" t="s">
        <v>235</v>
      </c>
      <c r="AN57" s="188" t="s">
        <v>188</v>
      </c>
      <c r="AO57" s="189" t="s">
        <v>22</v>
      </c>
      <c r="AP57" s="189"/>
      <c r="AQ57" s="189"/>
      <c r="AR57" s="189"/>
      <c r="AS57" s="189"/>
      <c r="AT57" s="189"/>
      <c r="AU57" s="189"/>
      <c r="AV57" s="189"/>
      <c r="AW57" s="190">
        <v>7478.37</v>
      </c>
      <c r="AX57" s="190">
        <v>7478.37</v>
      </c>
      <c r="AY57" s="190">
        <v>0</v>
      </c>
      <c r="AZ57" s="190">
        <f>BE57</f>
        <v>0</v>
      </c>
      <c r="BA57" s="190">
        <f>BV57</f>
        <v>0</v>
      </c>
      <c r="BB57" s="190">
        <f>CM57</f>
        <v>0</v>
      </c>
      <c r="BC57" s="190">
        <f>DD57</f>
        <v>0</v>
      </c>
      <c r="BD57" s="190">
        <f>AW57-AX57-BC57</f>
        <v>0</v>
      </c>
      <c r="BE57" s="190">
        <f>BQ57</f>
        <v>0</v>
      </c>
      <c r="BF57" s="190">
        <f>BR57</f>
        <v>0</v>
      </c>
      <c r="BG57" s="190">
        <f>BS57</f>
        <v>0</v>
      </c>
      <c r="BH57" s="190">
        <f>BT57</f>
        <v>0</v>
      </c>
      <c r="BI57" s="190">
        <f>BJ57+BK57+BL57</f>
        <v>0</v>
      </c>
      <c r="BJ57" s="191">
        <v>0</v>
      </c>
      <c r="BK57" s="191">
        <v>0</v>
      </c>
      <c r="BL57" s="191">
        <v>0</v>
      </c>
      <c r="BM57" s="190">
        <f>BN57+BO57+BP57</f>
        <v>0</v>
      </c>
      <c r="BN57" s="191">
        <v>0</v>
      </c>
      <c r="BO57" s="191">
        <v>0</v>
      </c>
      <c r="BP57" s="191">
        <v>0</v>
      </c>
      <c r="BQ57" s="190">
        <f>BR57+BS57+BT57</f>
        <v>0</v>
      </c>
      <c r="BR57" s="191">
        <v>0</v>
      </c>
      <c r="BS57" s="191">
        <v>0</v>
      </c>
      <c r="BT57" s="191">
        <v>0</v>
      </c>
      <c r="BU57" s="190">
        <f>$AW57-$AX57-AZ57</f>
        <v>0</v>
      </c>
      <c r="BV57" s="190">
        <f>CH57</f>
        <v>0</v>
      </c>
      <c r="BW57" s="190">
        <f>CI57</f>
        <v>0</v>
      </c>
      <c r="BX57" s="190">
        <f>CJ57</f>
        <v>0</v>
      </c>
      <c r="BY57" s="190">
        <f>CK57</f>
        <v>0</v>
      </c>
      <c r="BZ57" s="190">
        <f>CA57+CB57+CC57</f>
        <v>0</v>
      </c>
      <c r="CA57" s="191">
        <v>0</v>
      </c>
      <c r="CB57" s="191">
        <v>0</v>
      </c>
      <c r="CC57" s="191">
        <v>0</v>
      </c>
      <c r="CD57" s="190">
        <f>CE57+CF57+CG57</f>
        <v>0</v>
      </c>
      <c r="CE57" s="191">
        <v>0</v>
      </c>
      <c r="CF57" s="191">
        <v>0</v>
      </c>
      <c r="CG57" s="191">
        <v>0</v>
      </c>
      <c r="CH57" s="190">
        <f>CI57+CJ57+CK57</f>
        <v>0</v>
      </c>
      <c r="CI57" s="191">
        <v>0</v>
      </c>
      <c r="CJ57" s="191">
        <v>0</v>
      </c>
      <c r="CK57" s="191">
        <v>0</v>
      </c>
      <c r="CL57" s="190">
        <f>$AW57-$AX57-BA57</f>
        <v>0</v>
      </c>
      <c r="CM57" s="190">
        <f>CY57</f>
        <v>0</v>
      </c>
      <c r="CN57" s="190">
        <f>CZ57</f>
        <v>0</v>
      </c>
      <c r="CO57" s="190">
        <f>DA57</f>
        <v>0</v>
      </c>
      <c r="CP57" s="190">
        <f>DB57</f>
        <v>0</v>
      </c>
      <c r="CQ57" s="190">
        <f>CR57+CS57+CT57</f>
        <v>0</v>
      </c>
      <c r="CR57" s="191">
        <v>0</v>
      </c>
      <c r="CS57" s="191">
        <v>0</v>
      </c>
      <c r="CT57" s="191">
        <v>0</v>
      </c>
      <c r="CU57" s="190">
        <f>CV57+CW57+CX57</f>
        <v>0</v>
      </c>
      <c r="CV57" s="191">
        <v>0</v>
      </c>
      <c r="CW57" s="191">
        <v>0</v>
      </c>
      <c r="CX57" s="191">
        <v>0</v>
      </c>
      <c r="CY57" s="190">
        <f>CZ57+DA57+DB57</f>
        <v>0</v>
      </c>
      <c r="CZ57" s="191">
        <v>0</v>
      </c>
      <c r="DA57" s="191">
        <v>0</v>
      </c>
      <c r="DB57" s="191">
        <v>0</v>
      </c>
      <c r="DC57" s="190">
        <f>$AW57-$AX57-BB57</f>
        <v>0</v>
      </c>
      <c r="DD57" s="190">
        <f>DP57</f>
        <v>0</v>
      </c>
      <c r="DE57" s="190">
        <f>DQ57</f>
        <v>0</v>
      </c>
      <c r="DF57" s="190">
        <f>DR57</f>
        <v>0</v>
      </c>
      <c r="DG57" s="190">
        <f>DS57</f>
        <v>0</v>
      </c>
      <c r="DH57" s="190">
        <f>DI57+DJ57+DK57</f>
        <v>0</v>
      </c>
      <c r="DI57" s="191">
        <v>0</v>
      </c>
      <c r="DJ57" s="191">
        <v>0</v>
      </c>
      <c r="DK57" s="191">
        <v>0</v>
      </c>
      <c r="DL57" s="190">
        <f>DM57+DN57+DO57</f>
        <v>0</v>
      </c>
      <c r="DM57" s="191">
        <v>0</v>
      </c>
      <c r="DN57" s="191">
        <v>0</v>
      </c>
      <c r="DO57" s="191">
        <v>0</v>
      </c>
      <c r="DP57" s="190">
        <f>DQ57+DR57+DS57</f>
        <v>0</v>
      </c>
      <c r="DQ57" s="191">
        <v>0</v>
      </c>
      <c r="DR57" s="191">
        <v>0</v>
      </c>
      <c r="DS57" s="191">
        <v>0</v>
      </c>
      <c r="DT57" s="190">
        <f>$AW57-$AX57-BC57</f>
        <v>0</v>
      </c>
      <c r="DU57" s="190">
        <f>BC57-AY57</f>
        <v>0</v>
      </c>
      <c r="DV57" s="191"/>
      <c r="DW57" s="191"/>
      <c r="DX57" s="192"/>
      <c r="DY57" s="191"/>
      <c r="DZ57" s="192"/>
      <c r="EA57" s="193" t="s">
        <v>25</v>
      </c>
      <c r="EB57" s="169">
        <v>0</v>
      </c>
      <c r="EC57" s="138" t="str">
        <f>AN57 &amp; EB57</f>
        <v>Прибыль направляемая на инвестиции0</v>
      </c>
      <c r="ED57" s="138" t="str">
        <f>AN57&amp;AO57</f>
        <v>Прибыль направляемая на инвестициинет</v>
      </c>
      <c r="EE57" s="139"/>
      <c r="EF57" s="139"/>
      <c r="EG57" s="183"/>
      <c r="EH57" s="183"/>
      <c r="EI57" s="183"/>
      <c r="EJ57" s="183"/>
      <c r="EV57" s="139"/>
    </row>
    <row r="58" spans="3:152" ht="11.25" customHeight="1" x14ac:dyDescent="0.25">
      <c r="C58" s="159"/>
      <c r="D58" s="160">
        <v>3</v>
      </c>
      <c r="E58" s="161" t="s">
        <v>226</v>
      </c>
      <c r="F58" s="161" t="s">
        <v>227</v>
      </c>
      <c r="G58" s="161" t="s">
        <v>228</v>
      </c>
      <c r="H58" s="161" t="s">
        <v>237</v>
      </c>
      <c r="I58" s="161" t="s">
        <v>230</v>
      </c>
      <c r="J58" s="161" t="s">
        <v>230</v>
      </c>
      <c r="K58" s="160" t="s">
        <v>231</v>
      </c>
      <c r="L58" s="162"/>
      <c r="M58" s="162"/>
      <c r="N58" s="160">
        <v>1</v>
      </c>
      <c r="O58" s="160">
        <v>2021</v>
      </c>
      <c r="P58" s="163" t="s">
        <v>232</v>
      </c>
      <c r="Q58" s="163" t="s">
        <v>233</v>
      </c>
      <c r="R58" s="164">
        <v>0</v>
      </c>
      <c r="S58" s="165">
        <v>100</v>
      </c>
      <c r="T58" s="166" t="s">
        <v>25</v>
      </c>
      <c r="U58" s="167"/>
      <c r="V58" s="168"/>
      <c r="W58" s="168"/>
      <c r="X58" s="168"/>
      <c r="Y58" s="168"/>
      <c r="Z58" s="168"/>
      <c r="AA58" s="168"/>
      <c r="AB58" s="168"/>
      <c r="AC58" s="168"/>
      <c r="AD58" s="168"/>
      <c r="AE58" s="168"/>
      <c r="AF58" s="168"/>
      <c r="AG58" s="168"/>
      <c r="AH58" s="168"/>
      <c r="AI58" s="168"/>
      <c r="AJ58" s="168"/>
      <c r="AK58" s="168"/>
      <c r="AL58" s="168"/>
      <c r="AM58" s="168"/>
      <c r="AN58" s="168"/>
      <c r="AO58" s="168"/>
      <c r="AP58" s="168"/>
      <c r="AQ58" s="168"/>
      <c r="AR58" s="168"/>
      <c r="AS58" s="168"/>
      <c r="AT58" s="168"/>
      <c r="AU58" s="168"/>
      <c r="AV58" s="168"/>
      <c r="AW58" s="168"/>
      <c r="AX58" s="168"/>
      <c r="AY58" s="168"/>
      <c r="AZ58" s="168"/>
      <c r="BA58" s="168"/>
      <c r="BB58" s="168"/>
      <c r="BC58" s="168"/>
      <c r="BD58" s="168"/>
      <c r="BE58" s="168"/>
      <c r="BF58" s="168"/>
      <c r="BG58" s="168"/>
      <c r="BH58" s="168"/>
      <c r="BI58" s="168"/>
      <c r="BJ58" s="168"/>
      <c r="BK58" s="168"/>
      <c r="BL58" s="168"/>
      <c r="BM58" s="168"/>
      <c r="BN58" s="168"/>
      <c r="BO58" s="168"/>
      <c r="BP58" s="168"/>
      <c r="BQ58" s="168"/>
      <c r="BR58" s="168"/>
      <c r="BS58" s="168"/>
      <c r="BT58" s="168"/>
      <c r="BU58" s="168"/>
      <c r="BV58" s="168"/>
      <c r="BW58" s="168"/>
      <c r="BX58" s="168"/>
      <c r="BY58" s="168"/>
      <c r="BZ58" s="168"/>
      <c r="CA58" s="168"/>
      <c r="CB58" s="168"/>
      <c r="CC58" s="168"/>
      <c r="CD58" s="168"/>
      <c r="CE58" s="168"/>
      <c r="CF58" s="168"/>
      <c r="CG58" s="168"/>
      <c r="CH58" s="168"/>
      <c r="CI58" s="168"/>
      <c r="CJ58" s="168"/>
      <c r="CK58" s="168"/>
      <c r="CL58" s="168"/>
      <c r="CM58" s="168"/>
      <c r="CN58" s="168"/>
      <c r="CO58" s="168"/>
      <c r="CP58" s="168"/>
      <c r="CQ58" s="168"/>
      <c r="CR58" s="168"/>
      <c r="CS58" s="168"/>
      <c r="CT58" s="168"/>
      <c r="CU58" s="168"/>
      <c r="CV58" s="168"/>
      <c r="CW58" s="168"/>
      <c r="CX58" s="168"/>
      <c r="CY58" s="168"/>
      <c r="CZ58" s="168"/>
      <c r="DA58" s="168"/>
      <c r="DB58" s="168"/>
      <c r="DC58" s="168"/>
      <c r="DD58" s="168"/>
      <c r="DE58" s="168"/>
      <c r="DF58" s="168"/>
      <c r="DG58" s="168"/>
      <c r="DH58" s="168"/>
      <c r="DI58" s="168"/>
      <c r="DJ58" s="168"/>
      <c r="DK58" s="168"/>
      <c r="DL58" s="168"/>
      <c r="DM58" s="168"/>
      <c r="DN58" s="168"/>
      <c r="DO58" s="168"/>
      <c r="DP58" s="168"/>
      <c r="DQ58" s="168"/>
      <c r="DR58" s="168"/>
      <c r="DS58" s="168"/>
      <c r="DT58" s="168"/>
      <c r="DU58" s="168"/>
      <c r="DV58" s="168"/>
      <c r="DW58" s="168"/>
      <c r="DX58" s="168"/>
      <c r="DY58" s="168"/>
      <c r="DZ58" s="168"/>
      <c r="EA58" s="168"/>
      <c r="EB58" s="169"/>
      <c r="EC58" s="139"/>
      <c r="ED58" s="139"/>
      <c r="EE58" s="139"/>
      <c r="EF58" s="139"/>
      <c r="EG58" s="139"/>
      <c r="EH58" s="139"/>
      <c r="EI58" s="139"/>
    </row>
    <row r="59" spans="3:152" ht="11.25" customHeight="1" x14ac:dyDescent="0.25">
      <c r="C59" s="159"/>
      <c r="D59" s="170"/>
      <c r="E59" s="171"/>
      <c r="F59" s="171"/>
      <c r="G59" s="171"/>
      <c r="H59" s="171"/>
      <c r="I59" s="171"/>
      <c r="J59" s="171"/>
      <c r="K59" s="170"/>
      <c r="L59" s="172"/>
      <c r="M59" s="172"/>
      <c r="N59" s="170"/>
      <c r="O59" s="170"/>
      <c r="P59" s="173"/>
      <c r="Q59" s="173"/>
      <c r="R59" s="174"/>
      <c r="S59" s="175"/>
      <c r="T59" s="176"/>
      <c r="U59" s="177"/>
      <c r="V59" s="178">
        <v>1</v>
      </c>
      <c r="W59" s="179" t="s">
        <v>234</v>
      </c>
      <c r="X59" s="179"/>
      <c r="Y59" s="179"/>
      <c r="Z59" s="179"/>
      <c r="AA59" s="179"/>
      <c r="AB59" s="179"/>
      <c r="AC59" s="179"/>
      <c r="AD59" s="179"/>
      <c r="AE59" s="179"/>
      <c r="AF59" s="179"/>
      <c r="AG59" s="179"/>
      <c r="AH59" s="179"/>
      <c r="AI59" s="179"/>
      <c r="AJ59" s="179"/>
      <c r="AK59" s="179"/>
      <c r="AL59" s="180"/>
      <c r="AM59" s="181"/>
      <c r="AN59" s="182"/>
      <c r="AO59" s="182"/>
      <c r="AP59" s="182"/>
      <c r="AQ59" s="182"/>
      <c r="AR59" s="182"/>
      <c r="AS59" s="182"/>
      <c r="AT59" s="182"/>
      <c r="AU59" s="182"/>
      <c r="AV59" s="182"/>
      <c r="AW59" s="78"/>
      <c r="AX59" s="78"/>
      <c r="AY59" s="78"/>
      <c r="AZ59" s="78"/>
      <c r="BA59" s="78"/>
      <c r="BB59" s="78"/>
      <c r="BC59" s="78"/>
      <c r="BD59" s="78"/>
      <c r="BE59" s="78"/>
      <c r="BF59" s="78"/>
      <c r="BG59" s="78"/>
      <c r="BH59" s="78"/>
      <c r="BI59" s="78"/>
      <c r="BJ59" s="78"/>
      <c r="BK59" s="78"/>
      <c r="BL59" s="78"/>
      <c r="BM59" s="78"/>
      <c r="BN59" s="78"/>
      <c r="BO59" s="78"/>
      <c r="BP59" s="78"/>
      <c r="BQ59" s="78"/>
      <c r="BR59" s="78"/>
      <c r="BS59" s="78"/>
      <c r="BT59" s="78"/>
      <c r="BU59" s="78"/>
      <c r="BV59" s="78"/>
      <c r="BW59" s="78"/>
      <c r="BX59" s="78"/>
      <c r="BY59" s="78"/>
      <c r="BZ59" s="78"/>
      <c r="CA59" s="78"/>
      <c r="CB59" s="78"/>
      <c r="CC59" s="78"/>
      <c r="CD59" s="78"/>
      <c r="CE59" s="78"/>
      <c r="CF59" s="78"/>
      <c r="CG59" s="78"/>
      <c r="CH59" s="78"/>
      <c r="CI59" s="78"/>
      <c r="CJ59" s="78"/>
      <c r="CK59" s="78"/>
      <c r="CL59" s="78"/>
      <c r="CM59" s="78"/>
      <c r="CN59" s="78"/>
      <c r="CO59" s="78"/>
      <c r="CP59" s="78"/>
      <c r="CQ59" s="78"/>
      <c r="CR59" s="78"/>
      <c r="CS59" s="78"/>
      <c r="CT59" s="78"/>
      <c r="CU59" s="78"/>
      <c r="CV59" s="78"/>
      <c r="CW59" s="78"/>
      <c r="CX59" s="78"/>
      <c r="CY59" s="78"/>
      <c r="CZ59" s="78"/>
      <c r="DA59" s="78"/>
      <c r="DB59" s="78"/>
      <c r="DC59" s="78"/>
      <c r="DD59" s="78"/>
      <c r="DE59" s="78"/>
      <c r="DF59" s="78"/>
      <c r="DG59" s="78"/>
      <c r="DH59" s="78"/>
      <c r="DI59" s="78"/>
      <c r="DJ59" s="78"/>
      <c r="DK59" s="78"/>
      <c r="DL59" s="78"/>
      <c r="DM59" s="78"/>
      <c r="DN59" s="78"/>
      <c r="DO59" s="78"/>
      <c r="DP59" s="78"/>
      <c r="DQ59" s="78"/>
      <c r="DR59" s="78"/>
      <c r="DS59" s="78"/>
      <c r="DT59" s="78"/>
      <c r="DU59" s="78"/>
      <c r="DV59" s="78"/>
      <c r="DW59" s="78"/>
      <c r="DX59" s="78"/>
      <c r="DY59" s="78"/>
      <c r="DZ59" s="78"/>
      <c r="EA59" s="78"/>
      <c r="EB59" s="169"/>
      <c r="EC59" s="183"/>
      <c r="ED59" s="183"/>
      <c r="EE59" s="183"/>
      <c r="EF59" s="139"/>
      <c r="EG59" s="183"/>
      <c r="EH59" s="183"/>
      <c r="EI59" s="183"/>
      <c r="EJ59" s="183"/>
      <c r="EK59" s="183"/>
    </row>
    <row r="60" spans="3:152" ht="15" customHeight="1" thickBot="1" x14ac:dyDescent="0.3">
      <c r="C60" s="159"/>
      <c r="D60" s="170"/>
      <c r="E60" s="171"/>
      <c r="F60" s="171"/>
      <c r="G60" s="171"/>
      <c r="H60" s="171"/>
      <c r="I60" s="171"/>
      <c r="J60" s="171"/>
      <c r="K60" s="170"/>
      <c r="L60" s="172"/>
      <c r="M60" s="172"/>
      <c r="N60" s="170"/>
      <c r="O60" s="170"/>
      <c r="P60" s="173"/>
      <c r="Q60" s="173"/>
      <c r="R60" s="174"/>
      <c r="S60" s="175"/>
      <c r="T60" s="176"/>
      <c r="U60" s="184"/>
      <c r="V60" s="185"/>
      <c r="W60" s="186"/>
      <c r="X60" s="186"/>
      <c r="Y60" s="186"/>
      <c r="Z60" s="186"/>
      <c r="AA60" s="186"/>
      <c r="AB60" s="186"/>
      <c r="AC60" s="186"/>
      <c r="AD60" s="186"/>
      <c r="AE60" s="186"/>
      <c r="AF60" s="186"/>
      <c r="AG60" s="186"/>
      <c r="AH60" s="186"/>
      <c r="AI60" s="186"/>
      <c r="AJ60" s="186"/>
      <c r="AK60" s="186"/>
      <c r="AL60" s="187"/>
      <c r="AM60" s="129" t="s">
        <v>235</v>
      </c>
      <c r="AN60" s="188" t="s">
        <v>188</v>
      </c>
      <c r="AO60" s="189" t="s">
        <v>22</v>
      </c>
      <c r="AP60" s="189"/>
      <c r="AQ60" s="189"/>
      <c r="AR60" s="189"/>
      <c r="AS60" s="189"/>
      <c r="AT60" s="189"/>
      <c r="AU60" s="189"/>
      <c r="AV60" s="189"/>
      <c r="AW60" s="190">
        <v>16486.03</v>
      </c>
      <c r="AX60" s="190">
        <v>16486.03</v>
      </c>
      <c r="AY60" s="190">
        <v>0</v>
      </c>
      <c r="AZ60" s="190">
        <f>BE60</f>
        <v>0</v>
      </c>
      <c r="BA60" s="190">
        <f>BV60</f>
        <v>0</v>
      </c>
      <c r="BB60" s="190">
        <f>CM60</f>
        <v>0</v>
      </c>
      <c r="BC60" s="190">
        <f>DD60</f>
        <v>0</v>
      </c>
      <c r="BD60" s="190">
        <f>AW60-AX60-BC60</f>
        <v>0</v>
      </c>
      <c r="BE60" s="190">
        <f>BQ60</f>
        <v>0</v>
      </c>
      <c r="BF60" s="190">
        <f>BR60</f>
        <v>0</v>
      </c>
      <c r="BG60" s="190">
        <f>BS60</f>
        <v>0</v>
      </c>
      <c r="BH60" s="190">
        <f>BT60</f>
        <v>0</v>
      </c>
      <c r="BI60" s="190">
        <f>BJ60+BK60+BL60</f>
        <v>0</v>
      </c>
      <c r="BJ60" s="191">
        <v>0</v>
      </c>
      <c r="BK60" s="191">
        <v>0</v>
      </c>
      <c r="BL60" s="191">
        <v>0</v>
      </c>
      <c r="BM60" s="190">
        <f>BN60+BO60+BP60</f>
        <v>0</v>
      </c>
      <c r="BN60" s="191">
        <v>0</v>
      </c>
      <c r="BO60" s="191">
        <v>0</v>
      </c>
      <c r="BP60" s="191">
        <v>0</v>
      </c>
      <c r="BQ60" s="190">
        <f>BR60+BS60+BT60</f>
        <v>0</v>
      </c>
      <c r="BR60" s="191">
        <v>0</v>
      </c>
      <c r="BS60" s="191">
        <v>0</v>
      </c>
      <c r="BT60" s="191">
        <v>0</v>
      </c>
      <c r="BU60" s="190">
        <f>$AW60-$AX60-AZ60</f>
        <v>0</v>
      </c>
      <c r="BV60" s="190">
        <f>CH60</f>
        <v>0</v>
      </c>
      <c r="BW60" s="190">
        <f>CI60</f>
        <v>0</v>
      </c>
      <c r="BX60" s="190">
        <f>CJ60</f>
        <v>0</v>
      </c>
      <c r="BY60" s="190">
        <f>CK60</f>
        <v>0</v>
      </c>
      <c r="BZ60" s="190">
        <f>CA60+CB60+CC60</f>
        <v>0</v>
      </c>
      <c r="CA60" s="191">
        <v>0</v>
      </c>
      <c r="CB60" s="191">
        <v>0</v>
      </c>
      <c r="CC60" s="191">
        <v>0</v>
      </c>
      <c r="CD60" s="190">
        <f>CE60+CF60+CG60</f>
        <v>0</v>
      </c>
      <c r="CE60" s="191">
        <v>0</v>
      </c>
      <c r="CF60" s="191">
        <v>0</v>
      </c>
      <c r="CG60" s="191">
        <v>0</v>
      </c>
      <c r="CH60" s="190">
        <f>CI60+CJ60+CK60</f>
        <v>0</v>
      </c>
      <c r="CI60" s="191">
        <v>0</v>
      </c>
      <c r="CJ60" s="191">
        <v>0</v>
      </c>
      <c r="CK60" s="191">
        <v>0</v>
      </c>
      <c r="CL60" s="190">
        <f>$AW60-$AX60-BA60</f>
        <v>0</v>
      </c>
      <c r="CM60" s="190">
        <f>CY60</f>
        <v>0</v>
      </c>
      <c r="CN60" s="190">
        <f>CZ60</f>
        <v>0</v>
      </c>
      <c r="CO60" s="190">
        <f>DA60</f>
        <v>0</v>
      </c>
      <c r="CP60" s="190">
        <f>DB60</f>
        <v>0</v>
      </c>
      <c r="CQ60" s="190">
        <f>CR60+CS60+CT60</f>
        <v>0</v>
      </c>
      <c r="CR60" s="191">
        <v>0</v>
      </c>
      <c r="CS60" s="191">
        <v>0</v>
      </c>
      <c r="CT60" s="191">
        <v>0</v>
      </c>
      <c r="CU60" s="190">
        <f>CV60+CW60+CX60</f>
        <v>0</v>
      </c>
      <c r="CV60" s="191">
        <v>0</v>
      </c>
      <c r="CW60" s="191">
        <v>0</v>
      </c>
      <c r="CX60" s="191">
        <v>0</v>
      </c>
      <c r="CY60" s="190">
        <f>CZ60+DA60+DB60</f>
        <v>0</v>
      </c>
      <c r="CZ60" s="191">
        <v>0</v>
      </c>
      <c r="DA60" s="191">
        <v>0</v>
      </c>
      <c r="DB60" s="191">
        <v>0</v>
      </c>
      <c r="DC60" s="190">
        <f>$AW60-$AX60-BB60</f>
        <v>0</v>
      </c>
      <c r="DD60" s="190">
        <f>DP60</f>
        <v>0</v>
      </c>
      <c r="DE60" s="190">
        <f>DQ60</f>
        <v>0</v>
      </c>
      <c r="DF60" s="190">
        <f>DR60</f>
        <v>0</v>
      </c>
      <c r="DG60" s="190">
        <f>DS60</f>
        <v>0</v>
      </c>
      <c r="DH60" s="190">
        <f>DI60+DJ60+DK60</f>
        <v>0</v>
      </c>
      <c r="DI60" s="191">
        <v>0</v>
      </c>
      <c r="DJ60" s="191">
        <v>0</v>
      </c>
      <c r="DK60" s="191">
        <v>0</v>
      </c>
      <c r="DL60" s="190">
        <f>DM60+DN60+DO60</f>
        <v>0</v>
      </c>
      <c r="DM60" s="191">
        <v>0</v>
      </c>
      <c r="DN60" s="191">
        <v>0</v>
      </c>
      <c r="DO60" s="191">
        <v>0</v>
      </c>
      <c r="DP60" s="190">
        <f>DQ60+DR60+DS60</f>
        <v>0</v>
      </c>
      <c r="DQ60" s="191">
        <v>0</v>
      </c>
      <c r="DR60" s="191">
        <v>0</v>
      </c>
      <c r="DS60" s="191">
        <v>0</v>
      </c>
      <c r="DT60" s="190">
        <f>$AW60-$AX60-BC60</f>
        <v>0</v>
      </c>
      <c r="DU60" s="190">
        <f>BC60-AY60</f>
        <v>0</v>
      </c>
      <c r="DV60" s="191"/>
      <c r="DW60" s="191"/>
      <c r="DX60" s="192"/>
      <c r="DY60" s="191"/>
      <c r="DZ60" s="192"/>
      <c r="EA60" s="193" t="s">
        <v>25</v>
      </c>
      <c r="EB60" s="169">
        <v>0</v>
      </c>
      <c r="EC60" s="138" t="str">
        <f>AN60 &amp; EB60</f>
        <v>Прибыль направляемая на инвестиции0</v>
      </c>
      <c r="ED60" s="138" t="str">
        <f>AN60&amp;AO60</f>
        <v>Прибыль направляемая на инвестициинет</v>
      </c>
      <c r="EE60" s="139"/>
      <c r="EF60" s="139"/>
      <c r="EG60" s="183"/>
      <c r="EH60" s="183"/>
      <c r="EI60" s="183"/>
      <c r="EJ60" s="183"/>
      <c r="EV60" s="139"/>
    </row>
    <row r="61" spans="3:152" ht="11.25" customHeight="1" x14ac:dyDescent="0.25">
      <c r="C61" s="159"/>
      <c r="D61" s="160">
        <v>4</v>
      </c>
      <c r="E61" s="161" t="s">
        <v>226</v>
      </c>
      <c r="F61" s="161" t="s">
        <v>227</v>
      </c>
      <c r="G61" s="161" t="s">
        <v>228</v>
      </c>
      <c r="H61" s="161" t="s">
        <v>238</v>
      </c>
      <c r="I61" s="161" t="s">
        <v>230</v>
      </c>
      <c r="J61" s="161" t="s">
        <v>230</v>
      </c>
      <c r="K61" s="160" t="s">
        <v>231</v>
      </c>
      <c r="L61" s="162"/>
      <c r="M61" s="162"/>
      <c r="N61" s="160">
        <v>2</v>
      </c>
      <c r="O61" s="160">
        <v>2022</v>
      </c>
      <c r="P61" s="163" t="s">
        <v>232</v>
      </c>
      <c r="Q61" s="163" t="s">
        <v>239</v>
      </c>
      <c r="R61" s="164">
        <v>0</v>
      </c>
      <c r="S61" s="165">
        <v>0</v>
      </c>
      <c r="T61" s="194" t="s">
        <v>240</v>
      </c>
      <c r="U61" s="167"/>
      <c r="V61" s="168"/>
      <c r="W61" s="168"/>
      <c r="X61" s="168"/>
      <c r="Y61" s="168"/>
      <c r="Z61" s="168"/>
      <c r="AA61" s="168"/>
      <c r="AB61" s="168"/>
      <c r="AC61" s="168"/>
      <c r="AD61" s="168"/>
      <c r="AE61" s="168"/>
      <c r="AF61" s="168"/>
      <c r="AG61" s="168"/>
      <c r="AH61" s="168"/>
      <c r="AI61" s="168"/>
      <c r="AJ61" s="168"/>
      <c r="AK61" s="168"/>
      <c r="AL61" s="168"/>
      <c r="AM61" s="168"/>
      <c r="AN61" s="168"/>
      <c r="AO61" s="168"/>
      <c r="AP61" s="168"/>
      <c r="AQ61" s="168"/>
      <c r="AR61" s="168"/>
      <c r="AS61" s="168"/>
      <c r="AT61" s="168"/>
      <c r="AU61" s="168"/>
      <c r="AV61" s="168"/>
      <c r="AW61" s="168"/>
      <c r="AX61" s="168"/>
      <c r="AY61" s="168"/>
      <c r="AZ61" s="168"/>
      <c r="BA61" s="168"/>
      <c r="BB61" s="168"/>
      <c r="BC61" s="168"/>
      <c r="BD61" s="168"/>
      <c r="BE61" s="168"/>
      <c r="BF61" s="168"/>
      <c r="BG61" s="168"/>
      <c r="BH61" s="168"/>
      <c r="BI61" s="168"/>
      <c r="BJ61" s="168"/>
      <c r="BK61" s="168"/>
      <c r="BL61" s="168"/>
      <c r="BM61" s="168"/>
      <c r="BN61" s="168"/>
      <c r="BO61" s="168"/>
      <c r="BP61" s="168"/>
      <c r="BQ61" s="168"/>
      <c r="BR61" s="168"/>
      <c r="BS61" s="168"/>
      <c r="BT61" s="168"/>
      <c r="BU61" s="168"/>
      <c r="BV61" s="168"/>
      <c r="BW61" s="168"/>
      <c r="BX61" s="168"/>
      <c r="BY61" s="168"/>
      <c r="BZ61" s="168"/>
      <c r="CA61" s="168"/>
      <c r="CB61" s="168"/>
      <c r="CC61" s="168"/>
      <c r="CD61" s="168"/>
      <c r="CE61" s="168"/>
      <c r="CF61" s="168"/>
      <c r="CG61" s="168"/>
      <c r="CH61" s="168"/>
      <c r="CI61" s="168"/>
      <c r="CJ61" s="168"/>
      <c r="CK61" s="168"/>
      <c r="CL61" s="168"/>
      <c r="CM61" s="168"/>
      <c r="CN61" s="168"/>
      <c r="CO61" s="168"/>
      <c r="CP61" s="168"/>
      <c r="CQ61" s="168"/>
      <c r="CR61" s="168"/>
      <c r="CS61" s="168"/>
      <c r="CT61" s="168"/>
      <c r="CU61" s="168"/>
      <c r="CV61" s="168"/>
      <c r="CW61" s="168"/>
      <c r="CX61" s="168"/>
      <c r="CY61" s="168"/>
      <c r="CZ61" s="168"/>
      <c r="DA61" s="168"/>
      <c r="DB61" s="168"/>
      <c r="DC61" s="168"/>
      <c r="DD61" s="168"/>
      <c r="DE61" s="168"/>
      <c r="DF61" s="168"/>
      <c r="DG61" s="168"/>
      <c r="DH61" s="168"/>
      <c r="DI61" s="168"/>
      <c r="DJ61" s="168"/>
      <c r="DK61" s="168"/>
      <c r="DL61" s="168"/>
      <c r="DM61" s="168"/>
      <c r="DN61" s="168"/>
      <c r="DO61" s="168"/>
      <c r="DP61" s="168"/>
      <c r="DQ61" s="168"/>
      <c r="DR61" s="168"/>
      <c r="DS61" s="168"/>
      <c r="DT61" s="168"/>
      <c r="DU61" s="168"/>
      <c r="DV61" s="168"/>
      <c r="DW61" s="168"/>
      <c r="DX61" s="168"/>
      <c r="DY61" s="168"/>
      <c r="DZ61" s="168"/>
      <c r="EA61" s="168"/>
      <c r="EB61" s="169"/>
      <c r="EC61" s="139"/>
      <c r="ED61" s="139"/>
      <c r="EE61" s="139"/>
      <c r="EF61" s="139"/>
      <c r="EG61" s="139"/>
      <c r="EH61" s="139"/>
      <c r="EI61" s="139"/>
    </row>
    <row r="62" spans="3:152" ht="11.25" customHeight="1" x14ac:dyDescent="0.25">
      <c r="C62" s="159"/>
      <c r="D62" s="170"/>
      <c r="E62" s="171"/>
      <c r="F62" s="171"/>
      <c r="G62" s="171"/>
      <c r="H62" s="171"/>
      <c r="I62" s="171"/>
      <c r="J62" s="171"/>
      <c r="K62" s="170"/>
      <c r="L62" s="172"/>
      <c r="M62" s="172"/>
      <c r="N62" s="170"/>
      <c r="O62" s="170"/>
      <c r="P62" s="173"/>
      <c r="Q62" s="173"/>
      <c r="R62" s="174"/>
      <c r="S62" s="175"/>
      <c r="T62" s="195"/>
      <c r="U62" s="177"/>
      <c r="V62" s="178">
        <v>1</v>
      </c>
      <c r="W62" s="179" t="s">
        <v>234</v>
      </c>
      <c r="X62" s="179"/>
      <c r="Y62" s="179"/>
      <c r="Z62" s="179"/>
      <c r="AA62" s="179"/>
      <c r="AB62" s="179"/>
      <c r="AC62" s="179"/>
      <c r="AD62" s="179"/>
      <c r="AE62" s="179"/>
      <c r="AF62" s="179"/>
      <c r="AG62" s="179"/>
      <c r="AH62" s="179"/>
      <c r="AI62" s="179"/>
      <c r="AJ62" s="179"/>
      <c r="AK62" s="179"/>
      <c r="AL62" s="180"/>
      <c r="AM62" s="181"/>
      <c r="AN62" s="182"/>
      <c r="AO62" s="182"/>
      <c r="AP62" s="182"/>
      <c r="AQ62" s="182"/>
      <c r="AR62" s="182"/>
      <c r="AS62" s="182"/>
      <c r="AT62" s="182"/>
      <c r="AU62" s="182"/>
      <c r="AV62" s="182"/>
      <c r="AW62" s="78"/>
      <c r="AX62" s="78"/>
      <c r="AY62" s="78"/>
      <c r="AZ62" s="78"/>
      <c r="BA62" s="78"/>
      <c r="BB62" s="78"/>
      <c r="BC62" s="78"/>
      <c r="BD62" s="78"/>
      <c r="BE62" s="78"/>
      <c r="BF62" s="78"/>
      <c r="BG62" s="78"/>
      <c r="BH62" s="78"/>
      <c r="BI62" s="78"/>
      <c r="BJ62" s="78"/>
      <c r="BK62" s="78"/>
      <c r="BL62" s="78"/>
      <c r="BM62" s="78"/>
      <c r="BN62" s="78"/>
      <c r="BO62" s="78"/>
      <c r="BP62" s="78"/>
      <c r="BQ62" s="78"/>
      <c r="BR62" s="78"/>
      <c r="BS62" s="78"/>
      <c r="BT62" s="78"/>
      <c r="BU62" s="78"/>
      <c r="BV62" s="78"/>
      <c r="BW62" s="78"/>
      <c r="BX62" s="78"/>
      <c r="BY62" s="78"/>
      <c r="BZ62" s="78"/>
      <c r="CA62" s="78"/>
      <c r="CB62" s="78"/>
      <c r="CC62" s="78"/>
      <c r="CD62" s="78"/>
      <c r="CE62" s="78"/>
      <c r="CF62" s="78"/>
      <c r="CG62" s="78"/>
      <c r="CH62" s="78"/>
      <c r="CI62" s="78"/>
      <c r="CJ62" s="78"/>
      <c r="CK62" s="78"/>
      <c r="CL62" s="78"/>
      <c r="CM62" s="78"/>
      <c r="CN62" s="78"/>
      <c r="CO62" s="78"/>
      <c r="CP62" s="78"/>
      <c r="CQ62" s="78"/>
      <c r="CR62" s="78"/>
      <c r="CS62" s="78"/>
      <c r="CT62" s="78"/>
      <c r="CU62" s="78"/>
      <c r="CV62" s="78"/>
      <c r="CW62" s="78"/>
      <c r="CX62" s="78"/>
      <c r="CY62" s="78"/>
      <c r="CZ62" s="78"/>
      <c r="DA62" s="78"/>
      <c r="DB62" s="78"/>
      <c r="DC62" s="78"/>
      <c r="DD62" s="78"/>
      <c r="DE62" s="78"/>
      <c r="DF62" s="78"/>
      <c r="DG62" s="78"/>
      <c r="DH62" s="78"/>
      <c r="DI62" s="78"/>
      <c r="DJ62" s="78"/>
      <c r="DK62" s="78"/>
      <c r="DL62" s="78"/>
      <c r="DM62" s="78"/>
      <c r="DN62" s="78"/>
      <c r="DO62" s="78"/>
      <c r="DP62" s="78"/>
      <c r="DQ62" s="78"/>
      <c r="DR62" s="78"/>
      <c r="DS62" s="78"/>
      <c r="DT62" s="78"/>
      <c r="DU62" s="78"/>
      <c r="DV62" s="78"/>
      <c r="DW62" s="78"/>
      <c r="DX62" s="78"/>
      <c r="DY62" s="78"/>
      <c r="DZ62" s="78"/>
      <c r="EA62" s="78"/>
      <c r="EB62" s="169"/>
      <c r="EC62" s="183"/>
      <c r="ED62" s="183"/>
      <c r="EE62" s="183"/>
      <c r="EF62" s="139"/>
      <c r="EG62" s="183"/>
      <c r="EH62" s="183"/>
      <c r="EI62" s="183"/>
      <c r="EJ62" s="183"/>
      <c r="EK62" s="183"/>
    </row>
    <row r="63" spans="3:152" ht="15" customHeight="1" x14ac:dyDescent="0.25">
      <c r="C63" s="159"/>
      <c r="D63" s="170"/>
      <c r="E63" s="171"/>
      <c r="F63" s="171"/>
      <c r="G63" s="171"/>
      <c r="H63" s="171"/>
      <c r="I63" s="171"/>
      <c r="J63" s="171"/>
      <c r="K63" s="170"/>
      <c r="L63" s="172"/>
      <c r="M63" s="172"/>
      <c r="N63" s="170"/>
      <c r="O63" s="170"/>
      <c r="P63" s="173"/>
      <c r="Q63" s="173"/>
      <c r="R63" s="174"/>
      <c r="S63" s="175"/>
      <c r="T63" s="195"/>
      <c r="U63" s="184"/>
      <c r="V63" s="185"/>
      <c r="W63" s="186"/>
      <c r="X63" s="186"/>
      <c r="Y63" s="186"/>
      <c r="Z63" s="186"/>
      <c r="AA63" s="186"/>
      <c r="AB63" s="186"/>
      <c r="AC63" s="186"/>
      <c r="AD63" s="186"/>
      <c r="AE63" s="186"/>
      <c r="AF63" s="186"/>
      <c r="AG63" s="186"/>
      <c r="AH63" s="186"/>
      <c r="AI63" s="186"/>
      <c r="AJ63" s="186"/>
      <c r="AK63" s="186"/>
      <c r="AL63" s="187"/>
      <c r="AM63" s="129" t="s">
        <v>235</v>
      </c>
      <c r="AN63" s="188" t="s">
        <v>188</v>
      </c>
      <c r="AO63" s="189" t="s">
        <v>22</v>
      </c>
      <c r="AP63" s="189"/>
      <c r="AQ63" s="189"/>
      <c r="AR63" s="189"/>
      <c r="AS63" s="189"/>
      <c r="AT63" s="189"/>
      <c r="AU63" s="189"/>
      <c r="AV63" s="189"/>
      <c r="AW63" s="190">
        <v>27868</v>
      </c>
      <c r="AX63" s="190">
        <v>0</v>
      </c>
      <c r="AY63" s="190">
        <v>27868</v>
      </c>
      <c r="AZ63" s="190">
        <f>BE63</f>
        <v>0</v>
      </c>
      <c r="BA63" s="190">
        <f>BV63</f>
        <v>0</v>
      </c>
      <c r="BB63" s="190">
        <f>CM63</f>
        <v>0</v>
      </c>
      <c r="BC63" s="190">
        <f>DD63</f>
        <v>28813.27</v>
      </c>
      <c r="BD63" s="190">
        <f>AW63-AX63-BC63</f>
        <v>-945.27000000000044</v>
      </c>
      <c r="BE63" s="190">
        <f t="shared" ref="BE63:BH64" si="68">BQ63</f>
        <v>0</v>
      </c>
      <c r="BF63" s="190">
        <f t="shared" si="68"/>
        <v>0</v>
      </c>
      <c r="BG63" s="190">
        <f t="shared" si="68"/>
        <v>0</v>
      </c>
      <c r="BH63" s="190">
        <f t="shared" si="68"/>
        <v>0</v>
      </c>
      <c r="BI63" s="190">
        <f>BJ63+BK63+BL63</f>
        <v>0</v>
      </c>
      <c r="BJ63" s="191">
        <v>0</v>
      </c>
      <c r="BK63" s="191">
        <v>0</v>
      </c>
      <c r="BL63" s="191">
        <v>0</v>
      </c>
      <c r="BM63" s="190">
        <f>BN63+BO63+BP63</f>
        <v>0</v>
      </c>
      <c r="BN63" s="191">
        <v>0</v>
      </c>
      <c r="BO63" s="191">
        <v>0</v>
      </c>
      <c r="BP63" s="191">
        <v>0</v>
      </c>
      <c r="BQ63" s="190">
        <f>BR63+BS63+BT63</f>
        <v>0</v>
      </c>
      <c r="BR63" s="191">
        <v>0</v>
      </c>
      <c r="BS63" s="191">
        <v>0</v>
      </c>
      <c r="BT63" s="191">
        <v>0</v>
      </c>
      <c r="BU63" s="190">
        <f>$AW63-$AX63-AZ63</f>
        <v>27868</v>
      </c>
      <c r="BV63" s="190">
        <f t="shared" ref="BV63:BY64" si="69">CH63</f>
        <v>0</v>
      </c>
      <c r="BW63" s="190">
        <f t="shared" si="69"/>
        <v>0</v>
      </c>
      <c r="BX63" s="190">
        <f t="shared" si="69"/>
        <v>0</v>
      </c>
      <c r="BY63" s="190">
        <f t="shared" si="69"/>
        <v>0</v>
      </c>
      <c r="BZ63" s="190">
        <f>CA63+CB63+CC63</f>
        <v>0</v>
      </c>
      <c r="CA63" s="191">
        <v>0</v>
      </c>
      <c r="CB63" s="191">
        <v>0</v>
      </c>
      <c r="CC63" s="191">
        <v>0</v>
      </c>
      <c r="CD63" s="190">
        <f>CE63+CF63+CG63</f>
        <v>0</v>
      </c>
      <c r="CE63" s="191">
        <v>0</v>
      </c>
      <c r="CF63" s="191">
        <v>0</v>
      </c>
      <c r="CG63" s="191">
        <v>0</v>
      </c>
      <c r="CH63" s="190">
        <f>CI63+CJ63+CK63</f>
        <v>0</v>
      </c>
      <c r="CI63" s="191">
        <v>0</v>
      </c>
      <c r="CJ63" s="191">
        <v>0</v>
      </c>
      <c r="CK63" s="191">
        <v>0</v>
      </c>
      <c r="CL63" s="190">
        <f>$AW63-$AX63-BA63</f>
        <v>27868</v>
      </c>
      <c r="CM63" s="190">
        <f t="shared" ref="CM63:CP64" si="70">CY63</f>
        <v>0</v>
      </c>
      <c r="CN63" s="190">
        <f t="shared" si="70"/>
        <v>0</v>
      </c>
      <c r="CO63" s="190">
        <f t="shared" si="70"/>
        <v>0</v>
      </c>
      <c r="CP63" s="190">
        <f t="shared" si="70"/>
        <v>0</v>
      </c>
      <c r="CQ63" s="190">
        <f>CR63+CS63+CT63</f>
        <v>0</v>
      </c>
      <c r="CR63" s="191">
        <v>0</v>
      </c>
      <c r="CS63" s="191">
        <v>0</v>
      </c>
      <c r="CT63" s="191">
        <v>0</v>
      </c>
      <c r="CU63" s="190">
        <f>CV63+CW63+CX63</f>
        <v>0</v>
      </c>
      <c r="CV63" s="191">
        <v>0</v>
      </c>
      <c r="CW63" s="191">
        <v>0</v>
      </c>
      <c r="CX63" s="191">
        <v>0</v>
      </c>
      <c r="CY63" s="190">
        <f>CZ63+DA63+DB63</f>
        <v>0</v>
      </c>
      <c r="CZ63" s="191">
        <v>0</v>
      </c>
      <c r="DA63" s="191">
        <v>0</v>
      </c>
      <c r="DB63" s="191">
        <v>0</v>
      </c>
      <c r="DC63" s="190">
        <f>$AW63-$AX63-BB63</f>
        <v>27868</v>
      </c>
      <c r="DD63" s="190">
        <f t="shared" ref="DD63:DG64" si="71">DP63</f>
        <v>28813.27</v>
      </c>
      <c r="DE63" s="190">
        <f t="shared" si="71"/>
        <v>28813.27</v>
      </c>
      <c r="DF63" s="190">
        <f t="shared" si="71"/>
        <v>0</v>
      </c>
      <c r="DG63" s="190">
        <f t="shared" si="71"/>
        <v>0</v>
      </c>
      <c r="DH63" s="190">
        <f>DI63+DJ63+DK63</f>
        <v>0</v>
      </c>
      <c r="DI63" s="191">
        <v>0</v>
      </c>
      <c r="DJ63" s="191">
        <v>0</v>
      </c>
      <c r="DK63" s="191">
        <v>0</v>
      </c>
      <c r="DL63" s="190">
        <f>DM63+DN63+DO63</f>
        <v>0</v>
      </c>
      <c r="DM63" s="191">
        <v>0</v>
      </c>
      <c r="DN63" s="191">
        <v>0</v>
      </c>
      <c r="DO63" s="191">
        <v>0</v>
      </c>
      <c r="DP63" s="190">
        <f>DQ63+DR63+DS63</f>
        <v>28813.27</v>
      </c>
      <c r="DQ63" s="191">
        <v>28813.27</v>
      </c>
      <c r="DR63" s="191">
        <v>0</v>
      </c>
      <c r="DS63" s="191">
        <v>0</v>
      </c>
      <c r="DT63" s="190">
        <f>$AW63-$AX63-BC63</f>
        <v>-945.27000000000044</v>
      </c>
      <c r="DU63" s="190">
        <f>BC63-AY63</f>
        <v>945.27000000000044</v>
      </c>
      <c r="DV63" s="191"/>
      <c r="DW63" s="191"/>
      <c r="DX63" s="196" t="s">
        <v>241</v>
      </c>
      <c r="DY63" s="191">
        <v>945.27</v>
      </c>
      <c r="DZ63" s="196" t="s">
        <v>241</v>
      </c>
      <c r="EA63" s="197" t="s">
        <v>240</v>
      </c>
      <c r="EB63" s="169">
        <v>0</v>
      </c>
      <c r="EC63" s="138" t="str">
        <f>AN63 &amp; EB63</f>
        <v>Прибыль направляемая на инвестиции0</v>
      </c>
      <c r="ED63" s="138" t="str">
        <f>AN63&amp;AO63</f>
        <v>Прибыль направляемая на инвестициинет</v>
      </c>
      <c r="EE63" s="139"/>
      <c r="EF63" s="139"/>
      <c r="EG63" s="183"/>
      <c r="EH63" s="183"/>
      <c r="EI63" s="183"/>
      <c r="EJ63" s="183"/>
      <c r="EV63" s="139"/>
    </row>
    <row r="64" spans="3:152" ht="15" customHeight="1" thickBot="1" x14ac:dyDescent="0.3">
      <c r="C64" s="159"/>
      <c r="D64" s="170"/>
      <c r="E64" s="171"/>
      <c r="F64" s="171"/>
      <c r="G64" s="171"/>
      <c r="H64" s="171"/>
      <c r="I64" s="171"/>
      <c r="J64" s="171"/>
      <c r="K64" s="170"/>
      <c r="L64" s="172"/>
      <c r="M64" s="172"/>
      <c r="N64" s="170"/>
      <c r="O64" s="170"/>
      <c r="P64" s="173"/>
      <c r="Q64" s="173"/>
      <c r="R64" s="174"/>
      <c r="S64" s="175"/>
      <c r="T64" s="195"/>
      <c r="U64" s="184"/>
      <c r="V64" s="185"/>
      <c r="W64" s="186"/>
      <c r="X64" s="186"/>
      <c r="Y64" s="186"/>
      <c r="Z64" s="186"/>
      <c r="AA64" s="186"/>
      <c r="AB64" s="186"/>
      <c r="AC64" s="186"/>
      <c r="AD64" s="186"/>
      <c r="AE64" s="186"/>
      <c r="AF64" s="186"/>
      <c r="AG64" s="186"/>
      <c r="AH64" s="186"/>
      <c r="AI64" s="186"/>
      <c r="AJ64" s="186"/>
      <c r="AK64" s="186"/>
      <c r="AL64" s="187"/>
      <c r="AM64" s="129" t="s">
        <v>195</v>
      </c>
      <c r="AN64" s="188" t="s">
        <v>190</v>
      </c>
      <c r="AO64" s="189" t="s">
        <v>22</v>
      </c>
      <c r="AP64" s="189"/>
      <c r="AQ64" s="189"/>
      <c r="AR64" s="189"/>
      <c r="AS64" s="189"/>
      <c r="AT64" s="189"/>
      <c r="AU64" s="189"/>
      <c r="AV64" s="189"/>
      <c r="AW64" s="190">
        <v>2599</v>
      </c>
      <c r="AX64" s="190">
        <v>0</v>
      </c>
      <c r="AY64" s="190">
        <v>2599</v>
      </c>
      <c r="AZ64" s="190">
        <f>BE64</f>
        <v>0</v>
      </c>
      <c r="BA64" s="190">
        <f>BV64</f>
        <v>0</v>
      </c>
      <c r="BB64" s="190">
        <f>CM64</f>
        <v>0</v>
      </c>
      <c r="BC64" s="190">
        <f>DD64</f>
        <v>2599</v>
      </c>
      <c r="BD64" s="190">
        <f>AW64-AX64-BC64</f>
        <v>0</v>
      </c>
      <c r="BE64" s="190">
        <f t="shared" si="68"/>
        <v>0</v>
      </c>
      <c r="BF64" s="190">
        <f t="shared" si="68"/>
        <v>0</v>
      </c>
      <c r="BG64" s="190">
        <f t="shared" si="68"/>
        <v>0</v>
      </c>
      <c r="BH64" s="190">
        <f t="shared" si="68"/>
        <v>0</v>
      </c>
      <c r="BI64" s="190">
        <f>BJ64+BK64+BL64</f>
        <v>0</v>
      </c>
      <c r="BJ64" s="191">
        <v>0</v>
      </c>
      <c r="BK64" s="191">
        <v>0</v>
      </c>
      <c r="BL64" s="191">
        <v>0</v>
      </c>
      <c r="BM64" s="190">
        <f>BN64+BO64+BP64</f>
        <v>0</v>
      </c>
      <c r="BN64" s="191">
        <v>0</v>
      </c>
      <c r="BO64" s="191">
        <v>0</v>
      </c>
      <c r="BP64" s="191">
        <v>0</v>
      </c>
      <c r="BQ64" s="190">
        <f>BR64+BS64+BT64</f>
        <v>0</v>
      </c>
      <c r="BR64" s="191">
        <v>0</v>
      </c>
      <c r="BS64" s="191">
        <v>0</v>
      </c>
      <c r="BT64" s="191">
        <v>0</v>
      </c>
      <c r="BU64" s="190">
        <f>$AW64-$AX64-AZ64</f>
        <v>2599</v>
      </c>
      <c r="BV64" s="190">
        <f t="shared" si="69"/>
        <v>0</v>
      </c>
      <c r="BW64" s="190">
        <f t="shared" si="69"/>
        <v>0</v>
      </c>
      <c r="BX64" s="190">
        <f t="shared" si="69"/>
        <v>0</v>
      </c>
      <c r="BY64" s="190">
        <f t="shared" si="69"/>
        <v>0</v>
      </c>
      <c r="BZ64" s="190">
        <f>CA64+CB64+CC64</f>
        <v>0</v>
      </c>
      <c r="CA64" s="191">
        <v>0</v>
      </c>
      <c r="CB64" s="191">
        <v>0</v>
      </c>
      <c r="CC64" s="191">
        <v>0</v>
      </c>
      <c r="CD64" s="190">
        <f>CE64+CF64+CG64</f>
        <v>0</v>
      </c>
      <c r="CE64" s="191">
        <v>0</v>
      </c>
      <c r="CF64" s="191">
        <v>0</v>
      </c>
      <c r="CG64" s="191">
        <v>0</v>
      </c>
      <c r="CH64" s="190">
        <f>CI64+CJ64+CK64</f>
        <v>0</v>
      </c>
      <c r="CI64" s="191">
        <v>0</v>
      </c>
      <c r="CJ64" s="191">
        <v>0</v>
      </c>
      <c r="CK64" s="191">
        <v>0</v>
      </c>
      <c r="CL64" s="190">
        <f>$AW64-$AX64-BA64</f>
        <v>2599</v>
      </c>
      <c r="CM64" s="190">
        <f t="shared" si="70"/>
        <v>0</v>
      </c>
      <c r="CN64" s="190">
        <f t="shared" si="70"/>
        <v>0</v>
      </c>
      <c r="CO64" s="190">
        <f t="shared" si="70"/>
        <v>0</v>
      </c>
      <c r="CP64" s="190">
        <f t="shared" si="70"/>
        <v>0</v>
      </c>
      <c r="CQ64" s="190">
        <f>CR64+CS64+CT64</f>
        <v>0</v>
      </c>
      <c r="CR64" s="191">
        <v>0</v>
      </c>
      <c r="CS64" s="191">
        <v>0</v>
      </c>
      <c r="CT64" s="191">
        <v>0</v>
      </c>
      <c r="CU64" s="190">
        <f>CV64+CW64+CX64</f>
        <v>0</v>
      </c>
      <c r="CV64" s="191">
        <v>0</v>
      </c>
      <c r="CW64" s="191">
        <v>0</v>
      </c>
      <c r="CX64" s="191">
        <v>0</v>
      </c>
      <c r="CY64" s="190">
        <f>CZ64+DA64+DB64</f>
        <v>0</v>
      </c>
      <c r="CZ64" s="191">
        <v>0</v>
      </c>
      <c r="DA64" s="191">
        <v>0</v>
      </c>
      <c r="DB64" s="191">
        <v>0</v>
      </c>
      <c r="DC64" s="190">
        <f>$AW64-$AX64-BB64</f>
        <v>2599</v>
      </c>
      <c r="DD64" s="190">
        <f t="shared" si="71"/>
        <v>2599</v>
      </c>
      <c r="DE64" s="190">
        <f t="shared" si="71"/>
        <v>2599</v>
      </c>
      <c r="DF64" s="190">
        <f t="shared" si="71"/>
        <v>0</v>
      </c>
      <c r="DG64" s="190">
        <f t="shared" si="71"/>
        <v>0</v>
      </c>
      <c r="DH64" s="190">
        <f>DI64+DJ64+DK64</f>
        <v>0</v>
      </c>
      <c r="DI64" s="191">
        <v>0</v>
      </c>
      <c r="DJ64" s="191">
        <v>0</v>
      </c>
      <c r="DK64" s="191">
        <v>0</v>
      </c>
      <c r="DL64" s="190">
        <f>DM64+DN64+DO64</f>
        <v>0</v>
      </c>
      <c r="DM64" s="191">
        <v>0</v>
      </c>
      <c r="DN64" s="191">
        <v>0</v>
      </c>
      <c r="DO64" s="191">
        <v>0</v>
      </c>
      <c r="DP64" s="190">
        <f>DQ64+DR64+DS64</f>
        <v>2599</v>
      </c>
      <c r="DQ64" s="191">
        <v>2599</v>
      </c>
      <c r="DR64" s="191">
        <v>0</v>
      </c>
      <c r="DS64" s="191">
        <v>0</v>
      </c>
      <c r="DT64" s="190">
        <f>$AW64-$AX64-BC64</f>
        <v>0</v>
      </c>
      <c r="DU64" s="190">
        <f>BC64-AY64</f>
        <v>0</v>
      </c>
      <c r="DV64" s="191"/>
      <c r="DW64" s="191"/>
      <c r="DX64" s="196" t="s">
        <v>241</v>
      </c>
      <c r="DY64" s="191">
        <v>0</v>
      </c>
      <c r="DZ64" s="196" t="s">
        <v>241</v>
      </c>
      <c r="EA64" s="193" t="s">
        <v>25</v>
      </c>
      <c r="EB64" s="169">
        <v>0</v>
      </c>
      <c r="EC64" s="138" t="str">
        <f>AN64 &amp; EB64</f>
        <v>Амортизационные отчисления0</v>
      </c>
      <c r="ED64" s="138" t="str">
        <f>AN64&amp;AO64</f>
        <v>Амортизационные отчислениянет</v>
      </c>
      <c r="EE64" s="139"/>
      <c r="EF64" s="139"/>
      <c r="EG64" s="183"/>
      <c r="EH64" s="183"/>
      <c r="EI64" s="183"/>
      <c r="EJ64" s="183"/>
      <c r="EV64" s="139"/>
    </row>
    <row r="65" spans="3:152" ht="11.25" customHeight="1" x14ac:dyDescent="0.25">
      <c r="C65" s="159"/>
      <c r="D65" s="160">
        <v>5</v>
      </c>
      <c r="E65" s="161" t="s">
        <v>226</v>
      </c>
      <c r="F65" s="161" t="s">
        <v>227</v>
      </c>
      <c r="G65" s="161" t="s">
        <v>228</v>
      </c>
      <c r="H65" s="161" t="s">
        <v>242</v>
      </c>
      <c r="I65" s="161" t="s">
        <v>230</v>
      </c>
      <c r="J65" s="161" t="s">
        <v>230</v>
      </c>
      <c r="K65" s="160" t="s">
        <v>231</v>
      </c>
      <c r="L65" s="162"/>
      <c r="M65" s="162"/>
      <c r="N65" s="160">
        <v>3</v>
      </c>
      <c r="O65" s="160">
        <v>2023</v>
      </c>
      <c r="P65" s="163" t="s">
        <v>232</v>
      </c>
      <c r="Q65" s="163" t="s">
        <v>243</v>
      </c>
      <c r="R65" s="164">
        <v>0</v>
      </c>
      <c r="S65" s="165">
        <v>0</v>
      </c>
      <c r="T65" s="166" t="s">
        <v>25</v>
      </c>
      <c r="U65" s="167"/>
      <c r="V65" s="168"/>
      <c r="W65" s="168"/>
      <c r="X65" s="168"/>
      <c r="Y65" s="168"/>
      <c r="Z65" s="168"/>
      <c r="AA65" s="168"/>
      <c r="AB65" s="168"/>
      <c r="AC65" s="168"/>
      <c r="AD65" s="168"/>
      <c r="AE65" s="168"/>
      <c r="AF65" s="168"/>
      <c r="AG65" s="168"/>
      <c r="AH65" s="168"/>
      <c r="AI65" s="168"/>
      <c r="AJ65" s="168"/>
      <c r="AK65" s="168"/>
      <c r="AL65" s="168"/>
      <c r="AM65" s="168"/>
      <c r="AN65" s="168"/>
      <c r="AO65" s="168"/>
      <c r="AP65" s="168"/>
      <c r="AQ65" s="168"/>
      <c r="AR65" s="168"/>
      <c r="AS65" s="168"/>
      <c r="AT65" s="168"/>
      <c r="AU65" s="168"/>
      <c r="AV65" s="168"/>
      <c r="AW65" s="168"/>
      <c r="AX65" s="168"/>
      <c r="AY65" s="168"/>
      <c r="AZ65" s="168"/>
      <c r="BA65" s="168"/>
      <c r="BB65" s="168"/>
      <c r="BC65" s="168"/>
      <c r="BD65" s="168"/>
      <c r="BE65" s="168"/>
      <c r="BF65" s="168"/>
      <c r="BG65" s="168"/>
      <c r="BH65" s="168"/>
      <c r="BI65" s="168"/>
      <c r="BJ65" s="168"/>
      <c r="BK65" s="168"/>
      <c r="BL65" s="168"/>
      <c r="BM65" s="168"/>
      <c r="BN65" s="168"/>
      <c r="BO65" s="168"/>
      <c r="BP65" s="168"/>
      <c r="BQ65" s="168"/>
      <c r="BR65" s="168"/>
      <c r="BS65" s="168"/>
      <c r="BT65" s="168"/>
      <c r="BU65" s="168"/>
      <c r="BV65" s="168"/>
      <c r="BW65" s="168"/>
      <c r="BX65" s="168"/>
      <c r="BY65" s="168"/>
      <c r="BZ65" s="168"/>
      <c r="CA65" s="168"/>
      <c r="CB65" s="168"/>
      <c r="CC65" s="168"/>
      <c r="CD65" s="168"/>
      <c r="CE65" s="168"/>
      <c r="CF65" s="168"/>
      <c r="CG65" s="168"/>
      <c r="CH65" s="168"/>
      <c r="CI65" s="168"/>
      <c r="CJ65" s="168"/>
      <c r="CK65" s="168"/>
      <c r="CL65" s="168"/>
      <c r="CM65" s="168"/>
      <c r="CN65" s="168"/>
      <c r="CO65" s="168"/>
      <c r="CP65" s="168"/>
      <c r="CQ65" s="168"/>
      <c r="CR65" s="168"/>
      <c r="CS65" s="168"/>
      <c r="CT65" s="168"/>
      <c r="CU65" s="168"/>
      <c r="CV65" s="168"/>
      <c r="CW65" s="168"/>
      <c r="CX65" s="168"/>
      <c r="CY65" s="168"/>
      <c r="CZ65" s="168"/>
      <c r="DA65" s="168"/>
      <c r="DB65" s="168"/>
      <c r="DC65" s="168"/>
      <c r="DD65" s="168"/>
      <c r="DE65" s="168"/>
      <c r="DF65" s="168"/>
      <c r="DG65" s="168"/>
      <c r="DH65" s="168"/>
      <c r="DI65" s="168"/>
      <c r="DJ65" s="168"/>
      <c r="DK65" s="168"/>
      <c r="DL65" s="168"/>
      <c r="DM65" s="168"/>
      <c r="DN65" s="168"/>
      <c r="DO65" s="168"/>
      <c r="DP65" s="168"/>
      <c r="DQ65" s="168"/>
      <c r="DR65" s="168"/>
      <c r="DS65" s="168"/>
      <c r="DT65" s="168"/>
      <c r="DU65" s="168"/>
      <c r="DV65" s="168"/>
      <c r="DW65" s="168"/>
      <c r="DX65" s="168"/>
      <c r="DY65" s="168"/>
      <c r="DZ65" s="168"/>
      <c r="EA65" s="168"/>
      <c r="EB65" s="169"/>
      <c r="EC65" s="139"/>
      <c r="ED65" s="139"/>
      <c r="EE65" s="139"/>
      <c r="EF65" s="139"/>
      <c r="EG65" s="139"/>
      <c r="EH65" s="139"/>
      <c r="EI65" s="139"/>
    </row>
    <row r="66" spans="3:152" ht="11.25" customHeight="1" x14ac:dyDescent="0.25">
      <c r="C66" s="159"/>
      <c r="D66" s="170"/>
      <c r="E66" s="171"/>
      <c r="F66" s="171"/>
      <c r="G66" s="171"/>
      <c r="H66" s="171"/>
      <c r="I66" s="171"/>
      <c r="J66" s="171"/>
      <c r="K66" s="170"/>
      <c r="L66" s="172"/>
      <c r="M66" s="172"/>
      <c r="N66" s="170"/>
      <c r="O66" s="170"/>
      <c r="P66" s="173"/>
      <c r="Q66" s="173"/>
      <c r="R66" s="174"/>
      <c r="S66" s="175"/>
      <c r="T66" s="176"/>
      <c r="U66" s="177"/>
      <c r="V66" s="178">
        <v>1</v>
      </c>
      <c r="W66" s="179" t="s">
        <v>234</v>
      </c>
      <c r="X66" s="179"/>
      <c r="Y66" s="179"/>
      <c r="Z66" s="179"/>
      <c r="AA66" s="179"/>
      <c r="AB66" s="179"/>
      <c r="AC66" s="179"/>
      <c r="AD66" s="179"/>
      <c r="AE66" s="179"/>
      <c r="AF66" s="179"/>
      <c r="AG66" s="179"/>
      <c r="AH66" s="179"/>
      <c r="AI66" s="179"/>
      <c r="AJ66" s="179"/>
      <c r="AK66" s="179"/>
      <c r="AL66" s="180"/>
      <c r="AM66" s="181"/>
      <c r="AN66" s="182"/>
      <c r="AO66" s="182"/>
      <c r="AP66" s="182"/>
      <c r="AQ66" s="182"/>
      <c r="AR66" s="182"/>
      <c r="AS66" s="182"/>
      <c r="AT66" s="182"/>
      <c r="AU66" s="182"/>
      <c r="AV66" s="182"/>
      <c r="AW66" s="78"/>
      <c r="AX66" s="78"/>
      <c r="AY66" s="78"/>
      <c r="AZ66" s="78"/>
      <c r="BA66" s="78"/>
      <c r="BB66" s="78"/>
      <c r="BC66" s="78"/>
      <c r="BD66" s="78"/>
      <c r="BE66" s="78"/>
      <c r="BF66" s="78"/>
      <c r="BG66" s="78"/>
      <c r="BH66" s="78"/>
      <c r="BI66" s="78"/>
      <c r="BJ66" s="78"/>
      <c r="BK66" s="78"/>
      <c r="BL66" s="78"/>
      <c r="BM66" s="78"/>
      <c r="BN66" s="78"/>
      <c r="BO66" s="78"/>
      <c r="BP66" s="78"/>
      <c r="BQ66" s="78"/>
      <c r="BR66" s="78"/>
      <c r="BS66" s="78"/>
      <c r="BT66" s="78"/>
      <c r="BU66" s="78"/>
      <c r="BV66" s="78"/>
      <c r="BW66" s="78"/>
      <c r="BX66" s="78"/>
      <c r="BY66" s="78"/>
      <c r="BZ66" s="78"/>
      <c r="CA66" s="78"/>
      <c r="CB66" s="78"/>
      <c r="CC66" s="78"/>
      <c r="CD66" s="78"/>
      <c r="CE66" s="78"/>
      <c r="CF66" s="78"/>
      <c r="CG66" s="78"/>
      <c r="CH66" s="78"/>
      <c r="CI66" s="78"/>
      <c r="CJ66" s="78"/>
      <c r="CK66" s="78"/>
      <c r="CL66" s="78"/>
      <c r="CM66" s="78"/>
      <c r="CN66" s="78"/>
      <c r="CO66" s="78"/>
      <c r="CP66" s="78"/>
      <c r="CQ66" s="78"/>
      <c r="CR66" s="78"/>
      <c r="CS66" s="78"/>
      <c r="CT66" s="78"/>
      <c r="CU66" s="78"/>
      <c r="CV66" s="78"/>
      <c r="CW66" s="78"/>
      <c r="CX66" s="78"/>
      <c r="CY66" s="78"/>
      <c r="CZ66" s="78"/>
      <c r="DA66" s="78"/>
      <c r="DB66" s="78"/>
      <c r="DC66" s="78"/>
      <c r="DD66" s="78"/>
      <c r="DE66" s="78"/>
      <c r="DF66" s="78"/>
      <c r="DG66" s="78"/>
      <c r="DH66" s="78"/>
      <c r="DI66" s="78"/>
      <c r="DJ66" s="78"/>
      <c r="DK66" s="78"/>
      <c r="DL66" s="78"/>
      <c r="DM66" s="78"/>
      <c r="DN66" s="78"/>
      <c r="DO66" s="78"/>
      <c r="DP66" s="78"/>
      <c r="DQ66" s="78"/>
      <c r="DR66" s="78"/>
      <c r="DS66" s="78"/>
      <c r="DT66" s="78"/>
      <c r="DU66" s="78"/>
      <c r="DV66" s="78"/>
      <c r="DW66" s="78"/>
      <c r="DX66" s="78"/>
      <c r="DY66" s="78"/>
      <c r="DZ66" s="78"/>
      <c r="EA66" s="78"/>
      <c r="EB66" s="169"/>
      <c r="EC66" s="183"/>
      <c r="ED66" s="183"/>
      <c r="EE66" s="183"/>
      <c r="EF66" s="139"/>
      <c r="EG66" s="183"/>
      <c r="EH66" s="183"/>
      <c r="EI66" s="183"/>
      <c r="EJ66" s="183"/>
      <c r="EK66" s="183"/>
    </row>
    <row r="67" spans="3:152" ht="15" customHeight="1" x14ac:dyDescent="0.25">
      <c r="C67" s="159"/>
      <c r="D67" s="170"/>
      <c r="E67" s="171"/>
      <c r="F67" s="171"/>
      <c r="G67" s="171"/>
      <c r="H67" s="171"/>
      <c r="I67" s="171"/>
      <c r="J67" s="171"/>
      <c r="K67" s="170"/>
      <c r="L67" s="172"/>
      <c r="M67" s="172"/>
      <c r="N67" s="170"/>
      <c r="O67" s="170"/>
      <c r="P67" s="173"/>
      <c r="Q67" s="173"/>
      <c r="R67" s="174"/>
      <c r="S67" s="175"/>
      <c r="T67" s="176"/>
      <c r="U67" s="184"/>
      <c r="V67" s="185"/>
      <c r="W67" s="186"/>
      <c r="X67" s="186"/>
      <c r="Y67" s="186"/>
      <c r="Z67" s="186"/>
      <c r="AA67" s="186"/>
      <c r="AB67" s="186"/>
      <c r="AC67" s="186"/>
      <c r="AD67" s="186"/>
      <c r="AE67" s="186"/>
      <c r="AF67" s="186"/>
      <c r="AG67" s="186"/>
      <c r="AH67" s="186"/>
      <c r="AI67" s="186"/>
      <c r="AJ67" s="186"/>
      <c r="AK67" s="186"/>
      <c r="AL67" s="187"/>
      <c r="AM67" s="129" t="s">
        <v>235</v>
      </c>
      <c r="AN67" s="188" t="s">
        <v>188</v>
      </c>
      <c r="AO67" s="189" t="s">
        <v>22</v>
      </c>
      <c r="AP67" s="189"/>
      <c r="AQ67" s="189"/>
      <c r="AR67" s="189"/>
      <c r="AS67" s="189"/>
      <c r="AT67" s="189"/>
      <c r="AU67" s="189"/>
      <c r="AV67" s="189"/>
      <c r="AW67" s="190">
        <v>26126.17</v>
      </c>
      <c r="AX67" s="190">
        <v>0</v>
      </c>
      <c r="AY67" s="190">
        <v>0</v>
      </c>
      <c r="AZ67" s="190">
        <f>BE67</f>
        <v>0</v>
      </c>
      <c r="BA67" s="190">
        <f>BV67</f>
        <v>0</v>
      </c>
      <c r="BB67" s="190">
        <f>CM67</f>
        <v>0</v>
      </c>
      <c r="BC67" s="190">
        <f>DD67</f>
        <v>0</v>
      </c>
      <c r="BD67" s="190">
        <f>AW67-AX67-BC67</f>
        <v>26126.17</v>
      </c>
      <c r="BE67" s="190">
        <f t="shared" ref="BE67:BH68" si="72">BQ67</f>
        <v>0</v>
      </c>
      <c r="BF67" s="190">
        <f t="shared" si="72"/>
        <v>0</v>
      </c>
      <c r="BG67" s="190">
        <f t="shared" si="72"/>
        <v>0</v>
      </c>
      <c r="BH67" s="190">
        <f t="shared" si="72"/>
        <v>0</v>
      </c>
      <c r="BI67" s="190">
        <f>BJ67+BK67+BL67</f>
        <v>0</v>
      </c>
      <c r="BJ67" s="191">
        <v>0</v>
      </c>
      <c r="BK67" s="191">
        <v>0</v>
      </c>
      <c r="BL67" s="191">
        <v>0</v>
      </c>
      <c r="BM67" s="190">
        <f>BN67+BO67+BP67</f>
        <v>0</v>
      </c>
      <c r="BN67" s="191">
        <v>0</v>
      </c>
      <c r="BO67" s="191">
        <v>0</v>
      </c>
      <c r="BP67" s="191">
        <v>0</v>
      </c>
      <c r="BQ67" s="190">
        <f>BR67+BS67+BT67</f>
        <v>0</v>
      </c>
      <c r="BR67" s="191">
        <v>0</v>
      </c>
      <c r="BS67" s="191">
        <v>0</v>
      </c>
      <c r="BT67" s="191">
        <v>0</v>
      </c>
      <c r="BU67" s="190">
        <f>$AW67-$AX67-AZ67</f>
        <v>26126.17</v>
      </c>
      <c r="BV67" s="190">
        <f t="shared" ref="BV67:BY68" si="73">CH67</f>
        <v>0</v>
      </c>
      <c r="BW67" s="190">
        <f t="shared" si="73"/>
        <v>0</v>
      </c>
      <c r="BX67" s="190">
        <f t="shared" si="73"/>
        <v>0</v>
      </c>
      <c r="BY67" s="190">
        <f t="shared" si="73"/>
        <v>0</v>
      </c>
      <c r="BZ67" s="190">
        <f>CA67+CB67+CC67</f>
        <v>0</v>
      </c>
      <c r="CA67" s="191">
        <v>0</v>
      </c>
      <c r="CB67" s="191">
        <v>0</v>
      </c>
      <c r="CC67" s="191">
        <v>0</v>
      </c>
      <c r="CD67" s="190">
        <f>CE67+CF67+CG67</f>
        <v>0</v>
      </c>
      <c r="CE67" s="191">
        <v>0</v>
      </c>
      <c r="CF67" s="191">
        <v>0</v>
      </c>
      <c r="CG67" s="191">
        <v>0</v>
      </c>
      <c r="CH67" s="190">
        <f>CI67+CJ67+CK67</f>
        <v>0</v>
      </c>
      <c r="CI67" s="191">
        <v>0</v>
      </c>
      <c r="CJ67" s="191">
        <v>0</v>
      </c>
      <c r="CK67" s="191">
        <v>0</v>
      </c>
      <c r="CL67" s="190">
        <f>$AW67-$AX67-BA67</f>
        <v>26126.17</v>
      </c>
      <c r="CM67" s="190">
        <f t="shared" ref="CM67:CP68" si="74">CY67</f>
        <v>0</v>
      </c>
      <c r="CN67" s="190">
        <f t="shared" si="74"/>
        <v>0</v>
      </c>
      <c r="CO67" s="190">
        <f t="shared" si="74"/>
        <v>0</v>
      </c>
      <c r="CP67" s="190">
        <f t="shared" si="74"/>
        <v>0</v>
      </c>
      <c r="CQ67" s="190">
        <f>CR67+CS67+CT67</f>
        <v>0</v>
      </c>
      <c r="CR67" s="191">
        <v>0</v>
      </c>
      <c r="CS67" s="191">
        <v>0</v>
      </c>
      <c r="CT67" s="191">
        <v>0</v>
      </c>
      <c r="CU67" s="190">
        <f>CV67+CW67+CX67</f>
        <v>0</v>
      </c>
      <c r="CV67" s="191">
        <v>0</v>
      </c>
      <c r="CW67" s="191">
        <v>0</v>
      </c>
      <c r="CX67" s="191">
        <v>0</v>
      </c>
      <c r="CY67" s="190">
        <f>CZ67+DA67+DB67</f>
        <v>0</v>
      </c>
      <c r="CZ67" s="191">
        <v>0</v>
      </c>
      <c r="DA67" s="191">
        <v>0</v>
      </c>
      <c r="DB67" s="191">
        <v>0</v>
      </c>
      <c r="DC67" s="190">
        <f>$AW67-$AX67-BB67</f>
        <v>26126.17</v>
      </c>
      <c r="DD67" s="190">
        <f t="shared" ref="DD67:DG68" si="75">DP67</f>
        <v>0</v>
      </c>
      <c r="DE67" s="190">
        <f t="shared" si="75"/>
        <v>0</v>
      </c>
      <c r="DF67" s="190">
        <f t="shared" si="75"/>
        <v>0</v>
      </c>
      <c r="DG67" s="190">
        <f t="shared" si="75"/>
        <v>0</v>
      </c>
      <c r="DH67" s="190">
        <f>DI67+DJ67+DK67</f>
        <v>0</v>
      </c>
      <c r="DI67" s="191">
        <v>0</v>
      </c>
      <c r="DJ67" s="191">
        <v>0</v>
      </c>
      <c r="DK67" s="191">
        <v>0</v>
      </c>
      <c r="DL67" s="190">
        <f>DM67+DN67+DO67</f>
        <v>0</v>
      </c>
      <c r="DM67" s="191">
        <v>0</v>
      </c>
      <c r="DN67" s="191">
        <v>0</v>
      </c>
      <c r="DO67" s="191">
        <v>0</v>
      </c>
      <c r="DP67" s="190">
        <f>DQ67+DR67+DS67</f>
        <v>0</v>
      </c>
      <c r="DQ67" s="191">
        <v>0</v>
      </c>
      <c r="DR67" s="191">
        <v>0</v>
      </c>
      <c r="DS67" s="191">
        <v>0</v>
      </c>
      <c r="DT67" s="190">
        <f>$AW67-$AX67-BC67</f>
        <v>26126.17</v>
      </c>
      <c r="DU67" s="190">
        <f>BC67-AY67</f>
        <v>0</v>
      </c>
      <c r="DV67" s="191"/>
      <c r="DW67" s="191"/>
      <c r="DX67" s="192"/>
      <c r="DY67" s="191"/>
      <c r="DZ67" s="192"/>
      <c r="EA67" s="193" t="s">
        <v>25</v>
      </c>
      <c r="EB67" s="169">
        <v>0</v>
      </c>
      <c r="EC67" s="138" t="str">
        <f>AN67 &amp; EB67</f>
        <v>Прибыль направляемая на инвестиции0</v>
      </c>
      <c r="ED67" s="138" t="str">
        <f>AN67&amp;AO67</f>
        <v>Прибыль направляемая на инвестициинет</v>
      </c>
      <c r="EE67" s="139"/>
      <c r="EF67" s="139"/>
      <c r="EG67" s="183"/>
      <c r="EH67" s="183"/>
      <c r="EI67" s="183"/>
      <c r="EJ67" s="183"/>
      <c r="EV67" s="139"/>
    </row>
    <row r="68" spans="3:152" ht="15" customHeight="1" thickBot="1" x14ac:dyDescent="0.3">
      <c r="C68" s="159"/>
      <c r="D68" s="170"/>
      <c r="E68" s="171"/>
      <c r="F68" s="171"/>
      <c r="G68" s="171"/>
      <c r="H68" s="171"/>
      <c r="I68" s="171"/>
      <c r="J68" s="171"/>
      <c r="K68" s="170"/>
      <c r="L68" s="172"/>
      <c r="M68" s="172"/>
      <c r="N68" s="170"/>
      <c r="O68" s="170"/>
      <c r="P68" s="173"/>
      <c r="Q68" s="173"/>
      <c r="R68" s="174"/>
      <c r="S68" s="175"/>
      <c r="T68" s="176"/>
      <c r="U68" s="184"/>
      <c r="V68" s="185"/>
      <c r="W68" s="186"/>
      <c r="X68" s="186"/>
      <c r="Y68" s="186"/>
      <c r="Z68" s="186"/>
      <c r="AA68" s="186"/>
      <c r="AB68" s="186"/>
      <c r="AC68" s="186"/>
      <c r="AD68" s="186"/>
      <c r="AE68" s="186"/>
      <c r="AF68" s="186"/>
      <c r="AG68" s="186"/>
      <c r="AH68" s="186"/>
      <c r="AI68" s="186"/>
      <c r="AJ68" s="186"/>
      <c r="AK68" s="186"/>
      <c r="AL68" s="187"/>
      <c r="AM68" s="129" t="s">
        <v>195</v>
      </c>
      <c r="AN68" s="188" t="s">
        <v>190</v>
      </c>
      <c r="AO68" s="189" t="s">
        <v>22</v>
      </c>
      <c r="AP68" s="189"/>
      <c r="AQ68" s="189"/>
      <c r="AR68" s="189"/>
      <c r="AS68" s="189"/>
      <c r="AT68" s="189"/>
      <c r="AU68" s="189"/>
      <c r="AV68" s="189"/>
      <c r="AW68" s="190">
        <v>4635</v>
      </c>
      <c r="AX68" s="190">
        <v>0</v>
      </c>
      <c r="AY68" s="190">
        <v>0</v>
      </c>
      <c r="AZ68" s="190">
        <f>BE68</f>
        <v>0</v>
      </c>
      <c r="BA68" s="190">
        <f>BV68</f>
        <v>0</v>
      </c>
      <c r="BB68" s="190">
        <f>CM68</f>
        <v>0</v>
      </c>
      <c r="BC68" s="190">
        <f>DD68</f>
        <v>0</v>
      </c>
      <c r="BD68" s="190">
        <f>AW68-AX68-BC68</f>
        <v>4635</v>
      </c>
      <c r="BE68" s="190">
        <f t="shared" si="72"/>
        <v>0</v>
      </c>
      <c r="BF68" s="190">
        <f t="shared" si="72"/>
        <v>0</v>
      </c>
      <c r="BG68" s="190">
        <f t="shared" si="72"/>
        <v>0</v>
      </c>
      <c r="BH68" s="190">
        <f t="shared" si="72"/>
        <v>0</v>
      </c>
      <c r="BI68" s="190">
        <f>BJ68+BK68+BL68</f>
        <v>0</v>
      </c>
      <c r="BJ68" s="191">
        <v>0</v>
      </c>
      <c r="BK68" s="191">
        <v>0</v>
      </c>
      <c r="BL68" s="191">
        <v>0</v>
      </c>
      <c r="BM68" s="190">
        <f>BN68+BO68+BP68</f>
        <v>0</v>
      </c>
      <c r="BN68" s="191">
        <v>0</v>
      </c>
      <c r="BO68" s="191">
        <v>0</v>
      </c>
      <c r="BP68" s="191">
        <v>0</v>
      </c>
      <c r="BQ68" s="190">
        <f>BR68+BS68+BT68</f>
        <v>0</v>
      </c>
      <c r="BR68" s="191">
        <v>0</v>
      </c>
      <c r="BS68" s="191">
        <v>0</v>
      </c>
      <c r="BT68" s="191">
        <v>0</v>
      </c>
      <c r="BU68" s="190">
        <f>$AW68-$AX68-AZ68</f>
        <v>4635</v>
      </c>
      <c r="BV68" s="190">
        <f t="shared" si="73"/>
        <v>0</v>
      </c>
      <c r="BW68" s="190">
        <f t="shared" si="73"/>
        <v>0</v>
      </c>
      <c r="BX68" s="190">
        <f t="shared" si="73"/>
        <v>0</v>
      </c>
      <c r="BY68" s="190">
        <f t="shared" si="73"/>
        <v>0</v>
      </c>
      <c r="BZ68" s="190">
        <f>CA68+CB68+CC68</f>
        <v>0</v>
      </c>
      <c r="CA68" s="191">
        <v>0</v>
      </c>
      <c r="CB68" s="191">
        <v>0</v>
      </c>
      <c r="CC68" s="191">
        <v>0</v>
      </c>
      <c r="CD68" s="190">
        <f>CE68+CF68+CG68</f>
        <v>0</v>
      </c>
      <c r="CE68" s="191">
        <v>0</v>
      </c>
      <c r="CF68" s="191">
        <v>0</v>
      </c>
      <c r="CG68" s="191">
        <v>0</v>
      </c>
      <c r="CH68" s="190">
        <f>CI68+CJ68+CK68</f>
        <v>0</v>
      </c>
      <c r="CI68" s="191">
        <v>0</v>
      </c>
      <c r="CJ68" s="191">
        <v>0</v>
      </c>
      <c r="CK68" s="191">
        <v>0</v>
      </c>
      <c r="CL68" s="190">
        <f>$AW68-$AX68-BA68</f>
        <v>4635</v>
      </c>
      <c r="CM68" s="190">
        <f t="shared" si="74"/>
        <v>0</v>
      </c>
      <c r="CN68" s="190">
        <f t="shared" si="74"/>
        <v>0</v>
      </c>
      <c r="CO68" s="190">
        <f t="shared" si="74"/>
        <v>0</v>
      </c>
      <c r="CP68" s="190">
        <f t="shared" si="74"/>
        <v>0</v>
      </c>
      <c r="CQ68" s="190">
        <f>CR68+CS68+CT68</f>
        <v>0</v>
      </c>
      <c r="CR68" s="191">
        <v>0</v>
      </c>
      <c r="CS68" s="191">
        <v>0</v>
      </c>
      <c r="CT68" s="191">
        <v>0</v>
      </c>
      <c r="CU68" s="190">
        <f>CV68+CW68+CX68</f>
        <v>0</v>
      </c>
      <c r="CV68" s="191">
        <v>0</v>
      </c>
      <c r="CW68" s="191">
        <v>0</v>
      </c>
      <c r="CX68" s="191">
        <v>0</v>
      </c>
      <c r="CY68" s="190">
        <f>CZ68+DA68+DB68</f>
        <v>0</v>
      </c>
      <c r="CZ68" s="191">
        <v>0</v>
      </c>
      <c r="DA68" s="191">
        <v>0</v>
      </c>
      <c r="DB68" s="191">
        <v>0</v>
      </c>
      <c r="DC68" s="190">
        <f>$AW68-$AX68-BB68</f>
        <v>4635</v>
      </c>
      <c r="DD68" s="190">
        <f t="shared" si="75"/>
        <v>0</v>
      </c>
      <c r="DE68" s="190">
        <f t="shared" si="75"/>
        <v>0</v>
      </c>
      <c r="DF68" s="190">
        <f t="shared" si="75"/>
        <v>0</v>
      </c>
      <c r="DG68" s="190">
        <f t="shared" si="75"/>
        <v>0</v>
      </c>
      <c r="DH68" s="190">
        <f>DI68+DJ68+DK68</f>
        <v>0</v>
      </c>
      <c r="DI68" s="191">
        <v>0</v>
      </c>
      <c r="DJ68" s="191">
        <v>0</v>
      </c>
      <c r="DK68" s="191">
        <v>0</v>
      </c>
      <c r="DL68" s="190">
        <f>DM68+DN68+DO68</f>
        <v>0</v>
      </c>
      <c r="DM68" s="191">
        <v>0</v>
      </c>
      <c r="DN68" s="191">
        <v>0</v>
      </c>
      <c r="DO68" s="191">
        <v>0</v>
      </c>
      <c r="DP68" s="190">
        <f>DQ68+DR68+DS68</f>
        <v>0</v>
      </c>
      <c r="DQ68" s="191">
        <v>0</v>
      </c>
      <c r="DR68" s="191">
        <v>0</v>
      </c>
      <c r="DS68" s="191">
        <v>0</v>
      </c>
      <c r="DT68" s="190">
        <f>$AW68-$AX68-BC68</f>
        <v>4635</v>
      </c>
      <c r="DU68" s="190">
        <f>BC68-AY68</f>
        <v>0</v>
      </c>
      <c r="DV68" s="191"/>
      <c r="DW68" s="191"/>
      <c r="DX68" s="192"/>
      <c r="DY68" s="191"/>
      <c r="DZ68" s="192"/>
      <c r="EA68" s="193" t="s">
        <v>25</v>
      </c>
      <c r="EB68" s="169">
        <v>0</v>
      </c>
      <c r="EC68" s="138" t="str">
        <f>AN68 &amp; EB68</f>
        <v>Амортизационные отчисления0</v>
      </c>
      <c r="ED68" s="138" t="str">
        <f>AN68&amp;AO68</f>
        <v>Амортизационные отчислениянет</v>
      </c>
      <c r="EE68" s="139"/>
      <c r="EF68" s="139"/>
      <c r="EG68" s="183"/>
      <c r="EH68" s="183"/>
      <c r="EI68" s="183"/>
      <c r="EJ68" s="183"/>
      <c r="EV68" s="139"/>
    </row>
    <row r="69" spans="3:152" ht="11.25" customHeight="1" x14ac:dyDescent="0.25">
      <c r="C69" s="159"/>
      <c r="D69" s="160">
        <v>6</v>
      </c>
      <c r="E69" s="161" t="s">
        <v>226</v>
      </c>
      <c r="F69" s="161" t="s">
        <v>227</v>
      </c>
      <c r="G69" s="161" t="s">
        <v>228</v>
      </c>
      <c r="H69" s="161" t="s">
        <v>244</v>
      </c>
      <c r="I69" s="161" t="s">
        <v>230</v>
      </c>
      <c r="J69" s="161" t="s">
        <v>230</v>
      </c>
      <c r="K69" s="160" t="s">
        <v>231</v>
      </c>
      <c r="L69" s="162"/>
      <c r="M69" s="162"/>
      <c r="N69" s="160">
        <v>4</v>
      </c>
      <c r="O69" s="160">
        <v>2024</v>
      </c>
      <c r="P69" s="163" t="s">
        <v>232</v>
      </c>
      <c r="Q69" s="163" t="s">
        <v>245</v>
      </c>
      <c r="R69" s="164">
        <v>0</v>
      </c>
      <c r="S69" s="165">
        <v>0</v>
      </c>
      <c r="T69" s="166" t="s">
        <v>25</v>
      </c>
      <c r="U69" s="167"/>
      <c r="V69" s="168"/>
      <c r="W69" s="168"/>
      <c r="X69" s="168"/>
      <c r="Y69" s="168"/>
      <c r="Z69" s="168"/>
      <c r="AA69" s="168"/>
      <c r="AB69" s="168"/>
      <c r="AC69" s="168"/>
      <c r="AD69" s="168"/>
      <c r="AE69" s="168"/>
      <c r="AF69" s="168"/>
      <c r="AG69" s="168"/>
      <c r="AH69" s="168"/>
      <c r="AI69" s="168"/>
      <c r="AJ69" s="168"/>
      <c r="AK69" s="168"/>
      <c r="AL69" s="168"/>
      <c r="AM69" s="168"/>
      <c r="AN69" s="168"/>
      <c r="AO69" s="168"/>
      <c r="AP69" s="168"/>
      <c r="AQ69" s="168"/>
      <c r="AR69" s="168"/>
      <c r="AS69" s="168"/>
      <c r="AT69" s="168"/>
      <c r="AU69" s="168"/>
      <c r="AV69" s="168"/>
      <c r="AW69" s="168"/>
      <c r="AX69" s="168"/>
      <c r="AY69" s="168"/>
      <c r="AZ69" s="168"/>
      <c r="BA69" s="168"/>
      <c r="BB69" s="168"/>
      <c r="BC69" s="168"/>
      <c r="BD69" s="168"/>
      <c r="BE69" s="168"/>
      <c r="BF69" s="168"/>
      <c r="BG69" s="168"/>
      <c r="BH69" s="168"/>
      <c r="BI69" s="168"/>
      <c r="BJ69" s="168"/>
      <c r="BK69" s="168"/>
      <c r="BL69" s="168"/>
      <c r="BM69" s="168"/>
      <c r="BN69" s="168"/>
      <c r="BO69" s="168"/>
      <c r="BP69" s="168"/>
      <c r="BQ69" s="168"/>
      <c r="BR69" s="168"/>
      <c r="BS69" s="168"/>
      <c r="BT69" s="168"/>
      <c r="BU69" s="168"/>
      <c r="BV69" s="168"/>
      <c r="BW69" s="168"/>
      <c r="BX69" s="168"/>
      <c r="BY69" s="168"/>
      <c r="BZ69" s="168"/>
      <c r="CA69" s="168"/>
      <c r="CB69" s="168"/>
      <c r="CC69" s="168"/>
      <c r="CD69" s="168"/>
      <c r="CE69" s="168"/>
      <c r="CF69" s="168"/>
      <c r="CG69" s="168"/>
      <c r="CH69" s="168"/>
      <c r="CI69" s="168"/>
      <c r="CJ69" s="168"/>
      <c r="CK69" s="168"/>
      <c r="CL69" s="168"/>
      <c r="CM69" s="168"/>
      <c r="CN69" s="168"/>
      <c r="CO69" s="168"/>
      <c r="CP69" s="168"/>
      <c r="CQ69" s="168"/>
      <c r="CR69" s="168"/>
      <c r="CS69" s="168"/>
      <c r="CT69" s="168"/>
      <c r="CU69" s="168"/>
      <c r="CV69" s="168"/>
      <c r="CW69" s="168"/>
      <c r="CX69" s="168"/>
      <c r="CY69" s="168"/>
      <c r="CZ69" s="168"/>
      <c r="DA69" s="168"/>
      <c r="DB69" s="168"/>
      <c r="DC69" s="168"/>
      <c r="DD69" s="168"/>
      <c r="DE69" s="168"/>
      <c r="DF69" s="168"/>
      <c r="DG69" s="168"/>
      <c r="DH69" s="168"/>
      <c r="DI69" s="168"/>
      <c r="DJ69" s="168"/>
      <c r="DK69" s="168"/>
      <c r="DL69" s="168"/>
      <c r="DM69" s="168"/>
      <c r="DN69" s="168"/>
      <c r="DO69" s="168"/>
      <c r="DP69" s="168"/>
      <c r="DQ69" s="168"/>
      <c r="DR69" s="168"/>
      <c r="DS69" s="168"/>
      <c r="DT69" s="168"/>
      <c r="DU69" s="168"/>
      <c r="DV69" s="168"/>
      <c r="DW69" s="168"/>
      <c r="DX69" s="168"/>
      <c r="DY69" s="168"/>
      <c r="DZ69" s="168"/>
      <c r="EA69" s="168"/>
      <c r="EB69" s="169"/>
      <c r="EC69" s="139"/>
      <c r="ED69" s="139"/>
      <c r="EE69" s="139"/>
      <c r="EF69" s="139"/>
      <c r="EG69" s="139"/>
      <c r="EH69" s="139"/>
      <c r="EI69" s="139"/>
    </row>
    <row r="70" spans="3:152" ht="11.25" customHeight="1" x14ac:dyDescent="0.25">
      <c r="C70" s="159"/>
      <c r="D70" s="170"/>
      <c r="E70" s="171"/>
      <c r="F70" s="171"/>
      <c r="G70" s="171"/>
      <c r="H70" s="171"/>
      <c r="I70" s="171"/>
      <c r="J70" s="171"/>
      <c r="K70" s="170"/>
      <c r="L70" s="172"/>
      <c r="M70" s="172"/>
      <c r="N70" s="170"/>
      <c r="O70" s="170"/>
      <c r="P70" s="173"/>
      <c r="Q70" s="173"/>
      <c r="R70" s="174"/>
      <c r="S70" s="175"/>
      <c r="T70" s="176"/>
      <c r="U70" s="177"/>
      <c r="V70" s="178">
        <v>1</v>
      </c>
      <c r="W70" s="179" t="s">
        <v>234</v>
      </c>
      <c r="X70" s="179"/>
      <c r="Y70" s="179"/>
      <c r="Z70" s="179"/>
      <c r="AA70" s="179"/>
      <c r="AB70" s="179"/>
      <c r="AC70" s="179"/>
      <c r="AD70" s="179"/>
      <c r="AE70" s="179"/>
      <c r="AF70" s="179"/>
      <c r="AG70" s="179"/>
      <c r="AH70" s="179"/>
      <c r="AI70" s="179"/>
      <c r="AJ70" s="179"/>
      <c r="AK70" s="179"/>
      <c r="AL70" s="180"/>
      <c r="AM70" s="181"/>
      <c r="AN70" s="182"/>
      <c r="AO70" s="182"/>
      <c r="AP70" s="182"/>
      <c r="AQ70" s="182"/>
      <c r="AR70" s="182"/>
      <c r="AS70" s="182"/>
      <c r="AT70" s="182"/>
      <c r="AU70" s="182"/>
      <c r="AV70" s="182"/>
      <c r="AW70" s="78"/>
      <c r="AX70" s="78"/>
      <c r="AY70" s="78"/>
      <c r="AZ70" s="78"/>
      <c r="BA70" s="78"/>
      <c r="BB70" s="78"/>
      <c r="BC70" s="78"/>
      <c r="BD70" s="78"/>
      <c r="BE70" s="78"/>
      <c r="BF70" s="78"/>
      <c r="BG70" s="78"/>
      <c r="BH70" s="78"/>
      <c r="BI70" s="78"/>
      <c r="BJ70" s="78"/>
      <c r="BK70" s="78"/>
      <c r="BL70" s="78"/>
      <c r="BM70" s="78"/>
      <c r="BN70" s="78"/>
      <c r="BO70" s="78"/>
      <c r="BP70" s="78"/>
      <c r="BQ70" s="78"/>
      <c r="BR70" s="78"/>
      <c r="BS70" s="78"/>
      <c r="BT70" s="78"/>
      <c r="BU70" s="78"/>
      <c r="BV70" s="78"/>
      <c r="BW70" s="78"/>
      <c r="BX70" s="78"/>
      <c r="BY70" s="78"/>
      <c r="BZ70" s="78"/>
      <c r="CA70" s="78"/>
      <c r="CB70" s="78"/>
      <c r="CC70" s="78"/>
      <c r="CD70" s="78"/>
      <c r="CE70" s="78"/>
      <c r="CF70" s="78"/>
      <c r="CG70" s="78"/>
      <c r="CH70" s="78"/>
      <c r="CI70" s="78"/>
      <c r="CJ70" s="78"/>
      <c r="CK70" s="78"/>
      <c r="CL70" s="78"/>
      <c r="CM70" s="78"/>
      <c r="CN70" s="78"/>
      <c r="CO70" s="78"/>
      <c r="CP70" s="78"/>
      <c r="CQ70" s="78"/>
      <c r="CR70" s="78"/>
      <c r="CS70" s="78"/>
      <c r="CT70" s="78"/>
      <c r="CU70" s="78"/>
      <c r="CV70" s="78"/>
      <c r="CW70" s="78"/>
      <c r="CX70" s="78"/>
      <c r="CY70" s="78"/>
      <c r="CZ70" s="78"/>
      <c r="DA70" s="78"/>
      <c r="DB70" s="78"/>
      <c r="DC70" s="78"/>
      <c r="DD70" s="78"/>
      <c r="DE70" s="78"/>
      <c r="DF70" s="78"/>
      <c r="DG70" s="78"/>
      <c r="DH70" s="78"/>
      <c r="DI70" s="78"/>
      <c r="DJ70" s="78"/>
      <c r="DK70" s="78"/>
      <c r="DL70" s="78"/>
      <c r="DM70" s="78"/>
      <c r="DN70" s="78"/>
      <c r="DO70" s="78"/>
      <c r="DP70" s="78"/>
      <c r="DQ70" s="78"/>
      <c r="DR70" s="78"/>
      <c r="DS70" s="78"/>
      <c r="DT70" s="78"/>
      <c r="DU70" s="78"/>
      <c r="DV70" s="78"/>
      <c r="DW70" s="78"/>
      <c r="DX70" s="78"/>
      <c r="DY70" s="78"/>
      <c r="DZ70" s="78"/>
      <c r="EA70" s="78"/>
      <c r="EB70" s="169"/>
      <c r="EC70" s="183"/>
      <c r="ED70" s="183"/>
      <c r="EE70" s="183"/>
      <c r="EF70" s="139"/>
      <c r="EG70" s="183"/>
      <c r="EH70" s="183"/>
      <c r="EI70" s="183"/>
      <c r="EJ70" s="183"/>
      <c r="EK70" s="183"/>
    </row>
    <row r="71" spans="3:152" ht="15" customHeight="1" x14ac:dyDescent="0.25">
      <c r="C71" s="159"/>
      <c r="D71" s="170"/>
      <c r="E71" s="171"/>
      <c r="F71" s="171"/>
      <c r="G71" s="171"/>
      <c r="H71" s="171"/>
      <c r="I71" s="171"/>
      <c r="J71" s="171"/>
      <c r="K71" s="170"/>
      <c r="L71" s="172"/>
      <c r="M71" s="172"/>
      <c r="N71" s="170"/>
      <c r="O71" s="170"/>
      <c r="P71" s="173"/>
      <c r="Q71" s="173"/>
      <c r="R71" s="174"/>
      <c r="S71" s="175"/>
      <c r="T71" s="176"/>
      <c r="U71" s="184"/>
      <c r="V71" s="185"/>
      <c r="W71" s="186"/>
      <c r="X71" s="186"/>
      <c r="Y71" s="186"/>
      <c r="Z71" s="186"/>
      <c r="AA71" s="186"/>
      <c r="AB71" s="186"/>
      <c r="AC71" s="186"/>
      <c r="AD71" s="186"/>
      <c r="AE71" s="186"/>
      <c r="AF71" s="186"/>
      <c r="AG71" s="186"/>
      <c r="AH71" s="186"/>
      <c r="AI71" s="186"/>
      <c r="AJ71" s="186"/>
      <c r="AK71" s="186"/>
      <c r="AL71" s="187"/>
      <c r="AM71" s="129" t="s">
        <v>235</v>
      </c>
      <c r="AN71" s="188" t="s">
        <v>188</v>
      </c>
      <c r="AO71" s="189" t="s">
        <v>22</v>
      </c>
      <c r="AP71" s="189"/>
      <c r="AQ71" s="189"/>
      <c r="AR71" s="189"/>
      <c r="AS71" s="189"/>
      <c r="AT71" s="189"/>
      <c r="AU71" s="189"/>
      <c r="AV71" s="189"/>
      <c r="AW71" s="190">
        <v>8046.78</v>
      </c>
      <c r="AX71" s="190">
        <v>0</v>
      </c>
      <c r="AY71" s="190">
        <v>0</v>
      </c>
      <c r="AZ71" s="190">
        <f>BE71</f>
        <v>0</v>
      </c>
      <c r="BA71" s="190">
        <f>BV71</f>
        <v>0</v>
      </c>
      <c r="BB71" s="190">
        <f>CM71</f>
        <v>0</v>
      </c>
      <c r="BC71" s="190">
        <f>DD71</f>
        <v>0</v>
      </c>
      <c r="BD71" s="190">
        <f>AW71-AX71-BC71</f>
        <v>8046.78</v>
      </c>
      <c r="BE71" s="190">
        <f t="shared" ref="BE71:BH72" si="76">BQ71</f>
        <v>0</v>
      </c>
      <c r="BF71" s="190">
        <f t="shared" si="76"/>
        <v>0</v>
      </c>
      <c r="BG71" s="190">
        <f t="shared" si="76"/>
        <v>0</v>
      </c>
      <c r="BH71" s="190">
        <f t="shared" si="76"/>
        <v>0</v>
      </c>
      <c r="BI71" s="190">
        <f>BJ71+BK71+BL71</f>
        <v>0</v>
      </c>
      <c r="BJ71" s="191">
        <v>0</v>
      </c>
      <c r="BK71" s="191">
        <v>0</v>
      </c>
      <c r="BL71" s="191">
        <v>0</v>
      </c>
      <c r="BM71" s="190">
        <f>BN71+BO71+BP71</f>
        <v>0</v>
      </c>
      <c r="BN71" s="191">
        <v>0</v>
      </c>
      <c r="BO71" s="191">
        <v>0</v>
      </c>
      <c r="BP71" s="191">
        <v>0</v>
      </c>
      <c r="BQ71" s="190">
        <f>BR71+BS71+BT71</f>
        <v>0</v>
      </c>
      <c r="BR71" s="191">
        <v>0</v>
      </c>
      <c r="BS71" s="191">
        <v>0</v>
      </c>
      <c r="BT71" s="191">
        <v>0</v>
      </c>
      <c r="BU71" s="190">
        <f>$AW71-$AX71-AZ71</f>
        <v>8046.78</v>
      </c>
      <c r="BV71" s="190">
        <f t="shared" ref="BV71:BY72" si="77">CH71</f>
        <v>0</v>
      </c>
      <c r="BW71" s="190">
        <f t="shared" si="77"/>
        <v>0</v>
      </c>
      <c r="BX71" s="190">
        <f t="shared" si="77"/>
        <v>0</v>
      </c>
      <c r="BY71" s="190">
        <f t="shared" si="77"/>
        <v>0</v>
      </c>
      <c r="BZ71" s="190">
        <f>CA71+CB71+CC71</f>
        <v>0</v>
      </c>
      <c r="CA71" s="191">
        <v>0</v>
      </c>
      <c r="CB71" s="191">
        <v>0</v>
      </c>
      <c r="CC71" s="191">
        <v>0</v>
      </c>
      <c r="CD71" s="190">
        <f>CE71+CF71+CG71</f>
        <v>0</v>
      </c>
      <c r="CE71" s="191">
        <v>0</v>
      </c>
      <c r="CF71" s="191">
        <v>0</v>
      </c>
      <c r="CG71" s="191">
        <v>0</v>
      </c>
      <c r="CH71" s="190">
        <f>CI71+CJ71+CK71</f>
        <v>0</v>
      </c>
      <c r="CI71" s="191">
        <v>0</v>
      </c>
      <c r="CJ71" s="191">
        <v>0</v>
      </c>
      <c r="CK71" s="191">
        <v>0</v>
      </c>
      <c r="CL71" s="190">
        <f>$AW71-$AX71-BA71</f>
        <v>8046.78</v>
      </c>
      <c r="CM71" s="190">
        <f t="shared" ref="CM71:CP72" si="78">CY71</f>
        <v>0</v>
      </c>
      <c r="CN71" s="190">
        <f t="shared" si="78"/>
        <v>0</v>
      </c>
      <c r="CO71" s="190">
        <f t="shared" si="78"/>
        <v>0</v>
      </c>
      <c r="CP71" s="190">
        <f t="shared" si="78"/>
        <v>0</v>
      </c>
      <c r="CQ71" s="190">
        <f>CR71+CS71+CT71</f>
        <v>0</v>
      </c>
      <c r="CR71" s="191">
        <v>0</v>
      </c>
      <c r="CS71" s="191">
        <v>0</v>
      </c>
      <c r="CT71" s="191">
        <v>0</v>
      </c>
      <c r="CU71" s="190">
        <f>CV71+CW71+CX71</f>
        <v>0</v>
      </c>
      <c r="CV71" s="191">
        <v>0</v>
      </c>
      <c r="CW71" s="191">
        <v>0</v>
      </c>
      <c r="CX71" s="191">
        <v>0</v>
      </c>
      <c r="CY71" s="190">
        <f>CZ71+DA71+DB71</f>
        <v>0</v>
      </c>
      <c r="CZ71" s="191">
        <v>0</v>
      </c>
      <c r="DA71" s="191">
        <v>0</v>
      </c>
      <c r="DB71" s="191">
        <v>0</v>
      </c>
      <c r="DC71" s="190">
        <f>$AW71-$AX71-BB71</f>
        <v>8046.78</v>
      </c>
      <c r="DD71" s="190">
        <f t="shared" ref="DD71:DG72" si="79">DP71</f>
        <v>0</v>
      </c>
      <c r="DE71" s="190">
        <f t="shared" si="79"/>
        <v>0</v>
      </c>
      <c r="DF71" s="190">
        <f t="shared" si="79"/>
        <v>0</v>
      </c>
      <c r="DG71" s="190">
        <f t="shared" si="79"/>
        <v>0</v>
      </c>
      <c r="DH71" s="190">
        <f>DI71+DJ71+DK71</f>
        <v>0</v>
      </c>
      <c r="DI71" s="191">
        <v>0</v>
      </c>
      <c r="DJ71" s="191">
        <v>0</v>
      </c>
      <c r="DK71" s="191">
        <v>0</v>
      </c>
      <c r="DL71" s="190">
        <f>DM71+DN71+DO71</f>
        <v>0</v>
      </c>
      <c r="DM71" s="191">
        <v>0</v>
      </c>
      <c r="DN71" s="191">
        <v>0</v>
      </c>
      <c r="DO71" s="191">
        <v>0</v>
      </c>
      <c r="DP71" s="190">
        <f>DQ71+DR71+DS71</f>
        <v>0</v>
      </c>
      <c r="DQ71" s="191">
        <v>0</v>
      </c>
      <c r="DR71" s="191">
        <v>0</v>
      </c>
      <c r="DS71" s="191">
        <v>0</v>
      </c>
      <c r="DT71" s="190">
        <f>$AW71-$AX71-BC71</f>
        <v>8046.78</v>
      </c>
      <c r="DU71" s="190">
        <f>BC71-AY71</f>
        <v>0</v>
      </c>
      <c r="DV71" s="191"/>
      <c r="DW71" s="191"/>
      <c r="DX71" s="192"/>
      <c r="DY71" s="191"/>
      <c r="DZ71" s="192"/>
      <c r="EA71" s="193" t="s">
        <v>25</v>
      </c>
      <c r="EB71" s="169">
        <v>0</v>
      </c>
      <c r="EC71" s="138" t="str">
        <f>AN71 &amp; EB71</f>
        <v>Прибыль направляемая на инвестиции0</v>
      </c>
      <c r="ED71" s="138" t="str">
        <f>AN71&amp;AO71</f>
        <v>Прибыль направляемая на инвестициинет</v>
      </c>
      <c r="EE71" s="139"/>
      <c r="EF71" s="139"/>
      <c r="EG71" s="183"/>
      <c r="EH71" s="183"/>
      <c r="EI71" s="183"/>
      <c r="EJ71" s="183"/>
      <c r="EV71" s="139"/>
    </row>
    <row r="72" spans="3:152" ht="15" customHeight="1" thickBot="1" x14ac:dyDescent="0.3">
      <c r="C72" s="159"/>
      <c r="D72" s="170"/>
      <c r="E72" s="171"/>
      <c r="F72" s="171"/>
      <c r="G72" s="171"/>
      <c r="H72" s="171"/>
      <c r="I72" s="171"/>
      <c r="J72" s="171"/>
      <c r="K72" s="170"/>
      <c r="L72" s="172"/>
      <c r="M72" s="172"/>
      <c r="N72" s="170"/>
      <c r="O72" s="170"/>
      <c r="P72" s="173"/>
      <c r="Q72" s="173"/>
      <c r="R72" s="174"/>
      <c r="S72" s="175"/>
      <c r="T72" s="176"/>
      <c r="U72" s="184"/>
      <c r="V72" s="185"/>
      <c r="W72" s="186"/>
      <c r="X72" s="186"/>
      <c r="Y72" s="186"/>
      <c r="Z72" s="186"/>
      <c r="AA72" s="186"/>
      <c r="AB72" s="186"/>
      <c r="AC72" s="186"/>
      <c r="AD72" s="186"/>
      <c r="AE72" s="186"/>
      <c r="AF72" s="186"/>
      <c r="AG72" s="186"/>
      <c r="AH72" s="186"/>
      <c r="AI72" s="186"/>
      <c r="AJ72" s="186"/>
      <c r="AK72" s="186"/>
      <c r="AL72" s="187"/>
      <c r="AM72" s="129" t="s">
        <v>195</v>
      </c>
      <c r="AN72" s="188" t="s">
        <v>190</v>
      </c>
      <c r="AO72" s="189" t="s">
        <v>22</v>
      </c>
      <c r="AP72" s="189"/>
      <c r="AQ72" s="189"/>
      <c r="AR72" s="189"/>
      <c r="AS72" s="189"/>
      <c r="AT72" s="189"/>
      <c r="AU72" s="189"/>
      <c r="AV72" s="189"/>
      <c r="AW72" s="190">
        <v>3205.77</v>
      </c>
      <c r="AX72" s="190">
        <v>0</v>
      </c>
      <c r="AY72" s="190">
        <v>0</v>
      </c>
      <c r="AZ72" s="190">
        <f>BE72</f>
        <v>0</v>
      </c>
      <c r="BA72" s="190">
        <f>BV72</f>
        <v>0</v>
      </c>
      <c r="BB72" s="190">
        <f>CM72</f>
        <v>0</v>
      </c>
      <c r="BC72" s="190">
        <f>DD72</f>
        <v>0</v>
      </c>
      <c r="BD72" s="190">
        <f>AW72-AX72-BC72</f>
        <v>3205.77</v>
      </c>
      <c r="BE72" s="190">
        <f t="shared" si="76"/>
        <v>0</v>
      </c>
      <c r="BF72" s="190">
        <f t="shared" si="76"/>
        <v>0</v>
      </c>
      <c r="BG72" s="190">
        <f t="shared" si="76"/>
        <v>0</v>
      </c>
      <c r="BH72" s="190">
        <f t="shared" si="76"/>
        <v>0</v>
      </c>
      <c r="BI72" s="190">
        <f>BJ72+BK72+BL72</f>
        <v>0</v>
      </c>
      <c r="BJ72" s="191">
        <v>0</v>
      </c>
      <c r="BK72" s="191">
        <v>0</v>
      </c>
      <c r="BL72" s="191">
        <v>0</v>
      </c>
      <c r="BM72" s="190">
        <f>BN72+BO72+BP72</f>
        <v>0</v>
      </c>
      <c r="BN72" s="191">
        <v>0</v>
      </c>
      <c r="BO72" s="191">
        <v>0</v>
      </c>
      <c r="BP72" s="191">
        <v>0</v>
      </c>
      <c r="BQ72" s="190">
        <f>BR72+BS72+BT72</f>
        <v>0</v>
      </c>
      <c r="BR72" s="191">
        <v>0</v>
      </c>
      <c r="BS72" s="191">
        <v>0</v>
      </c>
      <c r="BT72" s="191">
        <v>0</v>
      </c>
      <c r="BU72" s="190">
        <f>$AW72-$AX72-AZ72</f>
        <v>3205.77</v>
      </c>
      <c r="BV72" s="190">
        <f t="shared" si="77"/>
        <v>0</v>
      </c>
      <c r="BW72" s="190">
        <f t="shared" si="77"/>
        <v>0</v>
      </c>
      <c r="BX72" s="190">
        <f t="shared" si="77"/>
        <v>0</v>
      </c>
      <c r="BY72" s="190">
        <f t="shared" si="77"/>
        <v>0</v>
      </c>
      <c r="BZ72" s="190">
        <f>CA72+CB72+CC72</f>
        <v>0</v>
      </c>
      <c r="CA72" s="191">
        <v>0</v>
      </c>
      <c r="CB72" s="191">
        <v>0</v>
      </c>
      <c r="CC72" s="191">
        <v>0</v>
      </c>
      <c r="CD72" s="190">
        <f>CE72+CF72+CG72</f>
        <v>0</v>
      </c>
      <c r="CE72" s="191">
        <v>0</v>
      </c>
      <c r="CF72" s="191">
        <v>0</v>
      </c>
      <c r="CG72" s="191">
        <v>0</v>
      </c>
      <c r="CH72" s="190">
        <f>CI72+CJ72+CK72</f>
        <v>0</v>
      </c>
      <c r="CI72" s="191">
        <v>0</v>
      </c>
      <c r="CJ72" s="191">
        <v>0</v>
      </c>
      <c r="CK72" s="191">
        <v>0</v>
      </c>
      <c r="CL72" s="190">
        <f>$AW72-$AX72-BA72</f>
        <v>3205.77</v>
      </c>
      <c r="CM72" s="190">
        <f t="shared" si="78"/>
        <v>0</v>
      </c>
      <c r="CN72" s="190">
        <f t="shared" si="78"/>
        <v>0</v>
      </c>
      <c r="CO72" s="190">
        <f t="shared" si="78"/>
        <v>0</v>
      </c>
      <c r="CP72" s="190">
        <f t="shared" si="78"/>
        <v>0</v>
      </c>
      <c r="CQ72" s="190">
        <f>CR72+CS72+CT72</f>
        <v>0</v>
      </c>
      <c r="CR72" s="191">
        <v>0</v>
      </c>
      <c r="CS72" s="191">
        <v>0</v>
      </c>
      <c r="CT72" s="191">
        <v>0</v>
      </c>
      <c r="CU72" s="190">
        <f>CV72+CW72+CX72</f>
        <v>0</v>
      </c>
      <c r="CV72" s="191">
        <v>0</v>
      </c>
      <c r="CW72" s="191">
        <v>0</v>
      </c>
      <c r="CX72" s="191">
        <v>0</v>
      </c>
      <c r="CY72" s="190">
        <f>CZ72+DA72+DB72</f>
        <v>0</v>
      </c>
      <c r="CZ72" s="191">
        <v>0</v>
      </c>
      <c r="DA72" s="191">
        <v>0</v>
      </c>
      <c r="DB72" s="191">
        <v>0</v>
      </c>
      <c r="DC72" s="190">
        <f>$AW72-$AX72-BB72</f>
        <v>3205.77</v>
      </c>
      <c r="DD72" s="190">
        <f t="shared" si="79"/>
        <v>0</v>
      </c>
      <c r="DE72" s="190">
        <f t="shared" si="79"/>
        <v>0</v>
      </c>
      <c r="DF72" s="190">
        <f t="shared" si="79"/>
        <v>0</v>
      </c>
      <c r="DG72" s="190">
        <f t="shared" si="79"/>
        <v>0</v>
      </c>
      <c r="DH72" s="190">
        <f>DI72+DJ72+DK72</f>
        <v>0</v>
      </c>
      <c r="DI72" s="191">
        <v>0</v>
      </c>
      <c r="DJ72" s="191">
        <v>0</v>
      </c>
      <c r="DK72" s="191">
        <v>0</v>
      </c>
      <c r="DL72" s="190">
        <f>DM72+DN72+DO72</f>
        <v>0</v>
      </c>
      <c r="DM72" s="191">
        <v>0</v>
      </c>
      <c r="DN72" s="191">
        <v>0</v>
      </c>
      <c r="DO72" s="191">
        <v>0</v>
      </c>
      <c r="DP72" s="190">
        <f>DQ72+DR72+DS72</f>
        <v>0</v>
      </c>
      <c r="DQ72" s="191">
        <v>0</v>
      </c>
      <c r="DR72" s="191">
        <v>0</v>
      </c>
      <c r="DS72" s="191">
        <v>0</v>
      </c>
      <c r="DT72" s="190">
        <f>$AW72-$AX72-BC72</f>
        <v>3205.77</v>
      </c>
      <c r="DU72" s="190">
        <f>BC72-AY72</f>
        <v>0</v>
      </c>
      <c r="DV72" s="191"/>
      <c r="DW72" s="191"/>
      <c r="DX72" s="192"/>
      <c r="DY72" s="191"/>
      <c r="DZ72" s="192"/>
      <c r="EA72" s="193" t="s">
        <v>25</v>
      </c>
      <c r="EB72" s="169">
        <v>0</v>
      </c>
      <c r="EC72" s="138" t="str">
        <f>AN72 &amp; EB72</f>
        <v>Амортизационные отчисления0</v>
      </c>
      <c r="ED72" s="138" t="str">
        <f>AN72&amp;AO72</f>
        <v>Амортизационные отчислениянет</v>
      </c>
      <c r="EE72" s="139"/>
      <c r="EF72" s="139"/>
      <c r="EG72" s="183"/>
      <c r="EH72" s="183"/>
      <c r="EI72" s="183"/>
      <c r="EJ72" s="183"/>
      <c r="EV72" s="139"/>
    </row>
    <row r="73" spans="3:152" ht="11.25" customHeight="1" x14ac:dyDescent="0.25">
      <c r="C73" s="159"/>
      <c r="D73" s="160">
        <v>7</v>
      </c>
      <c r="E73" s="161" t="s">
        <v>226</v>
      </c>
      <c r="F73" s="161" t="s">
        <v>227</v>
      </c>
      <c r="G73" s="161" t="s">
        <v>228</v>
      </c>
      <c r="H73" s="161" t="s">
        <v>246</v>
      </c>
      <c r="I73" s="161" t="s">
        <v>230</v>
      </c>
      <c r="J73" s="161" t="s">
        <v>230</v>
      </c>
      <c r="K73" s="160" t="s">
        <v>231</v>
      </c>
      <c r="L73" s="162"/>
      <c r="M73" s="162"/>
      <c r="N73" s="160">
        <v>4</v>
      </c>
      <c r="O73" s="160">
        <v>2024</v>
      </c>
      <c r="P73" s="163" t="s">
        <v>232</v>
      </c>
      <c r="Q73" s="163" t="s">
        <v>245</v>
      </c>
      <c r="R73" s="164">
        <v>0</v>
      </c>
      <c r="S73" s="165">
        <v>0</v>
      </c>
      <c r="T73" s="166" t="s">
        <v>25</v>
      </c>
      <c r="U73" s="167"/>
      <c r="V73" s="168"/>
      <c r="W73" s="168"/>
      <c r="X73" s="168"/>
      <c r="Y73" s="168"/>
      <c r="Z73" s="168"/>
      <c r="AA73" s="168"/>
      <c r="AB73" s="168"/>
      <c r="AC73" s="168"/>
      <c r="AD73" s="168"/>
      <c r="AE73" s="168"/>
      <c r="AF73" s="168"/>
      <c r="AG73" s="168"/>
      <c r="AH73" s="168"/>
      <c r="AI73" s="168"/>
      <c r="AJ73" s="168"/>
      <c r="AK73" s="168"/>
      <c r="AL73" s="168"/>
      <c r="AM73" s="168"/>
      <c r="AN73" s="168"/>
      <c r="AO73" s="168"/>
      <c r="AP73" s="168"/>
      <c r="AQ73" s="168"/>
      <c r="AR73" s="168"/>
      <c r="AS73" s="168"/>
      <c r="AT73" s="168"/>
      <c r="AU73" s="168"/>
      <c r="AV73" s="168"/>
      <c r="AW73" s="168"/>
      <c r="AX73" s="168"/>
      <c r="AY73" s="168"/>
      <c r="AZ73" s="168"/>
      <c r="BA73" s="168"/>
      <c r="BB73" s="168"/>
      <c r="BC73" s="168"/>
      <c r="BD73" s="168"/>
      <c r="BE73" s="168"/>
      <c r="BF73" s="168"/>
      <c r="BG73" s="168"/>
      <c r="BH73" s="168"/>
      <c r="BI73" s="168"/>
      <c r="BJ73" s="168"/>
      <c r="BK73" s="168"/>
      <c r="BL73" s="168"/>
      <c r="BM73" s="168"/>
      <c r="BN73" s="168"/>
      <c r="BO73" s="168"/>
      <c r="BP73" s="168"/>
      <c r="BQ73" s="168"/>
      <c r="BR73" s="168"/>
      <c r="BS73" s="168"/>
      <c r="BT73" s="168"/>
      <c r="BU73" s="168"/>
      <c r="BV73" s="168"/>
      <c r="BW73" s="168"/>
      <c r="BX73" s="168"/>
      <c r="BY73" s="168"/>
      <c r="BZ73" s="168"/>
      <c r="CA73" s="168"/>
      <c r="CB73" s="168"/>
      <c r="CC73" s="168"/>
      <c r="CD73" s="168"/>
      <c r="CE73" s="168"/>
      <c r="CF73" s="168"/>
      <c r="CG73" s="168"/>
      <c r="CH73" s="168"/>
      <c r="CI73" s="168"/>
      <c r="CJ73" s="168"/>
      <c r="CK73" s="168"/>
      <c r="CL73" s="168"/>
      <c r="CM73" s="168"/>
      <c r="CN73" s="168"/>
      <c r="CO73" s="168"/>
      <c r="CP73" s="168"/>
      <c r="CQ73" s="168"/>
      <c r="CR73" s="168"/>
      <c r="CS73" s="168"/>
      <c r="CT73" s="168"/>
      <c r="CU73" s="168"/>
      <c r="CV73" s="168"/>
      <c r="CW73" s="168"/>
      <c r="CX73" s="168"/>
      <c r="CY73" s="168"/>
      <c r="CZ73" s="168"/>
      <c r="DA73" s="168"/>
      <c r="DB73" s="168"/>
      <c r="DC73" s="168"/>
      <c r="DD73" s="168"/>
      <c r="DE73" s="168"/>
      <c r="DF73" s="168"/>
      <c r="DG73" s="168"/>
      <c r="DH73" s="168"/>
      <c r="DI73" s="168"/>
      <c r="DJ73" s="168"/>
      <c r="DK73" s="168"/>
      <c r="DL73" s="168"/>
      <c r="DM73" s="168"/>
      <c r="DN73" s="168"/>
      <c r="DO73" s="168"/>
      <c r="DP73" s="168"/>
      <c r="DQ73" s="168"/>
      <c r="DR73" s="168"/>
      <c r="DS73" s="168"/>
      <c r="DT73" s="168"/>
      <c r="DU73" s="168"/>
      <c r="DV73" s="168"/>
      <c r="DW73" s="168"/>
      <c r="DX73" s="168"/>
      <c r="DY73" s="168"/>
      <c r="DZ73" s="168"/>
      <c r="EA73" s="168"/>
      <c r="EB73" s="169"/>
      <c r="EC73" s="139"/>
      <c r="ED73" s="139"/>
      <c r="EE73" s="139"/>
      <c r="EF73" s="139"/>
      <c r="EG73" s="139"/>
      <c r="EH73" s="139"/>
      <c r="EI73" s="139"/>
    </row>
    <row r="74" spans="3:152" ht="11.25" customHeight="1" x14ac:dyDescent="0.25">
      <c r="C74" s="159"/>
      <c r="D74" s="170"/>
      <c r="E74" s="171"/>
      <c r="F74" s="171"/>
      <c r="G74" s="171"/>
      <c r="H74" s="171"/>
      <c r="I74" s="171"/>
      <c r="J74" s="171"/>
      <c r="K74" s="170"/>
      <c r="L74" s="172"/>
      <c r="M74" s="172"/>
      <c r="N74" s="170"/>
      <c r="O74" s="170"/>
      <c r="P74" s="173"/>
      <c r="Q74" s="173"/>
      <c r="R74" s="174"/>
      <c r="S74" s="175"/>
      <c r="T74" s="176"/>
      <c r="U74" s="177"/>
      <c r="V74" s="178">
        <v>1</v>
      </c>
      <c r="W74" s="179" t="s">
        <v>234</v>
      </c>
      <c r="X74" s="179"/>
      <c r="Y74" s="179"/>
      <c r="Z74" s="179"/>
      <c r="AA74" s="179"/>
      <c r="AB74" s="179"/>
      <c r="AC74" s="179"/>
      <c r="AD74" s="179"/>
      <c r="AE74" s="179"/>
      <c r="AF74" s="179"/>
      <c r="AG74" s="179"/>
      <c r="AH74" s="179"/>
      <c r="AI74" s="179"/>
      <c r="AJ74" s="179"/>
      <c r="AK74" s="179"/>
      <c r="AL74" s="180"/>
      <c r="AM74" s="181"/>
      <c r="AN74" s="182"/>
      <c r="AO74" s="182"/>
      <c r="AP74" s="182"/>
      <c r="AQ74" s="182"/>
      <c r="AR74" s="182"/>
      <c r="AS74" s="182"/>
      <c r="AT74" s="182"/>
      <c r="AU74" s="182"/>
      <c r="AV74" s="182"/>
      <c r="AW74" s="78"/>
      <c r="AX74" s="78"/>
      <c r="AY74" s="78"/>
      <c r="AZ74" s="78"/>
      <c r="BA74" s="78"/>
      <c r="BB74" s="78"/>
      <c r="BC74" s="78"/>
      <c r="BD74" s="78"/>
      <c r="BE74" s="78"/>
      <c r="BF74" s="78"/>
      <c r="BG74" s="78"/>
      <c r="BH74" s="78"/>
      <c r="BI74" s="78"/>
      <c r="BJ74" s="78"/>
      <c r="BK74" s="78"/>
      <c r="BL74" s="78"/>
      <c r="BM74" s="78"/>
      <c r="BN74" s="78"/>
      <c r="BO74" s="78"/>
      <c r="BP74" s="78"/>
      <c r="BQ74" s="78"/>
      <c r="BR74" s="78"/>
      <c r="BS74" s="78"/>
      <c r="BT74" s="78"/>
      <c r="BU74" s="78"/>
      <c r="BV74" s="78"/>
      <c r="BW74" s="78"/>
      <c r="BX74" s="78"/>
      <c r="BY74" s="78"/>
      <c r="BZ74" s="78"/>
      <c r="CA74" s="78"/>
      <c r="CB74" s="78"/>
      <c r="CC74" s="78"/>
      <c r="CD74" s="78"/>
      <c r="CE74" s="78"/>
      <c r="CF74" s="78"/>
      <c r="CG74" s="78"/>
      <c r="CH74" s="78"/>
      <c r="CI74" s="78"/>
      <c r="CJ74" s="78"/>
      <c r="CK74" s="78"/>
      <c r="CL74" s="78"/>
      <c r="CM74" s="78"/>
      <c r="CN74" s="78"/>
      <c r="CO74" s="78"/>
      <c r="CP74" s="78"/>
      <c r="CQ74" s="78"/>
      <c r="CR74" s="78"/>
      <c r="CS74" s="78"/>
      <c r="CT74" s="78"/>
      <c r="CU74" s="78"/>
      <c r="CV74" s="78"/>
      <c r="CW74" s="78"/>
      <c r="CX74" s="78"/>
      <c r="CY74" s="78"/>
      <c r="CZ74" s="78"/>
      <c r="DA74" s="78"/>
      <c r="DB74" s="78"/>
      <c r="DC74" s="78"/>
      <c r="DD74" s="78"/>
      <c r="DE74" s="78"/>
      <c r="DF74" s="78"/>
      <c r="DG74" s="78"/>
      <c r="DH74" s="78"/>
      <c r="DI74" s="78"/>
      <c r="DJ74" s="78"/>
      <c r="DK74" s="78"/>
      <c r="DL74" s="78"/>
      <c r="DM74" s="78"/>
      <c r="DN74" s="78"/>
      <c r="DO74" s="78"/>
      <c r="DP74" s="78"/>
      <c r="DQ74" s="78"/>
      <c r="DR74" s="78"/>
      <c r="DS74" s="78"/>
      <c r="DT74" s="78"/>
      <c r="DU74" s="78"/>
      <c r="DV74" s="78"/>
      <c r="DW74" s="78"/>
      <c r="DX74" s="78"/>
      <c r="DY74" s="78"/>
      <c r="DZ74" s="78"/>
      <c r="EA74" s="78"/>
      <c r="EB74" s="169"/>
      <c r="EC74" s="183"/>
      <c r="ED74" s="183"/>
      <c r="EE74" s="183"/>
      <c r="EF74" s="139"/>
      <c r="EG74" s="183"/>
      <c r="EH74" s="183"/>
      <c r="EI74" s="183"/>
      <c r="EJ74" s="183"/>
      <c r="EK74" s="183"/>
    </row>
    <row r="75" spans="3:152" ht="15" customHeight="1" thickBot="1" x14ac:dyDescent="0.3">
      <c r="C75" s="159"/>
      <c r="D75" s="170"/>
      <c r="E75" s="171"/>
      <c r="F75" s="171"/>
      <c r="G75" s="171"/>
      <c r="H75" s="171"/>
      <c r="I75" s="171"/>
      <c r="J75" s="171"/>
      <c r="K75" s="170"/>
      <c r="L75" s="172"/>
      <c r="M75" s="172"/>
      <c r="N75" s="170"/>
      <c r="O75" s="170"/>
      <c r="P75" s="173"/>
      <c r="Q75" s="173"/>
      <c r="R75" s="174"/>
      <c r="S75" s="175"/>
      <c r="T75" s="176"/>
      <c r="U75" s="184"/>
      <c r="V75" s="185"/>
      <c r="W75" s="186"/>
      <c r="X75" s="186"/>
      <c r="Y75" s="186"/>
      <c r="Z75" s="186"/>
      <c r="AA75" s="186"/>
      <c r="AB75" s="186"/>
      <c r="AC75" s="186"/>
      <c r="AD75" s="186"/>
      <c r="AE75" s="186"/>
      <c r="AF75" s="186"/>
      <c r="AG75" s="186"/>
      <c r="AH75" s="186"/>
      <c r="AI75" s="186"/>
      <c r="AJ75" s="186"/>
      <c r="AK75" s="186"/>
      <c r="AL75" s="187"/>
      <c r="AM75" s="129" t="s">
        <v>235</v>
      </c>
      <c r="AN75" s="188" t="s">
        <v>188</v>
      </c>
      <c r="AO75" s="189" t="s">
        <v>22</v>
      </c>
      <c r="AP75" s="189"/>
      <c r="AQ75" s="189"/>
      <c r="AR75" s="189"/>
      <c r="AS75" s="189"/>
      <c r="AT75" s="189"/>
      <c r="AU75" s="189"/>
      <c r="AV75" s="189"/>
      <c r="AW75" s="190">
        <v>527.33000000000004</v>
      </c>
      <c r="AX75" s="190">
        <v>0</v>
      </c>
      <c r="AY75" s="190">
        <v>0</v>
      </c>
      <c r="AZ75" s="190">
        <f>BE75</f>
        <v>0</v>
      </c>
      <c r="BA75" s="190">
        <f>BV75</f>
        <v>0</v>
      </c>
      <c r="BB75" s="190">
        <f>CM75</f>
        <v>0</v>
      </c>
      <c r="BC75" s="190">
        <f>DD75</f>
        <v>0</v>
      </c>
      <c r="BD75" s="190">
        <f>AW75-AX75-BC75</f>
        <v>527.33000000000004</v>
      </c>
      <c r="BE75" s="190">
        <f>BQ75</f>
        <v>0</v>
      </c>
      <c r="BF75" s="190">
        <f>BR75</f>
        <v>0</v>
      </c>
      <c r="BG75" s="190">
        <f>BS75</f>
        <v>0</v>
      </c>
      <c r="BH75" s="190">
        <f>BT75</f>
        <v>0</v>
      </c>
      <c r="BI75" s="190">
        <f>BJ75+BK75+BL75</f>
        <v>0</v>
      </c>
      <c r="BJ75" s="191">
        <v>0</v>
      </c>
      <c r="BK75" s="191">
        <v>0</v>
      </c>
      <c r="BL75" s="191">
        <v>0</v>
      </c>
      <c r="BM75" s="190">
        <f>BN75+BO75+BP75</f>
        <v>0</v>
      </c>
      <c r="BN75" s="191">
        <v>0</v>
      </c>
      <c r="BO75" s="191">
        <v>0</v>
      </c>
      <c r="BP75" s="191">
        <v>0</v>
      </c>
      <c r="BQ75" s="190">
        <f>BR75+BS75+BT75</f>
        <v>0</v>
      </c>
      <c r="BR75" s="191">
        <v>0</v>
      </c>
      <c r="BS75" s="191">
        <v>0</v>
      </c>
      <c r="BT75" s="191">
        <v>0</v>
      </c>
      <c r="BU75" s="190">
        <f>$AW75-$AX75-AZ75</f>
        <v>527.33000000000004</v>
      </c>
      <c r="BV75" s="190">
        <f>CH75</f>
        <v>0</v>
      </c>
      <c r="BW75" s="190">
        <f>CI75</f>
        <v>0</v>
      </c>
      <c r="BX75" s="190">
        <f>CJ75</f>
        <v>0</v>
      </c>
      <c r="BY75" s="190">
        <f>CK75</f>
        <v>0</v>
      </c>
      <c r="BZ75" s="190">
        <f>CA75+CB75+CC75</f>
        <v>0</v>
      </c>
      <c r="CA75" s="191">
        <v>0</v>
      </c>
      <c r="CB75" s="191">
        <v>0</v>
      </c>
      <c r="CC75" s="191">
        <v>0</v>
      </c>
      <c r="CD75" s="190">
        <f>CE75+CF75+CG75</f>
        <v>0</v>
      </c>
      <c r="CE75" s="191">
        <v>0</v>
      </c>
      <c r="CF75" s="191">
        <v>0</v>
      </c>
      <c r="CG75" s="191">
        <v>0</v>
      </c>
      <c r="CH75" s="190">
        <f>CI75+CJ75+CK75</f>
        <v>0</v>
      </c>
      <c r="CI75" s="191">
        <v>0</v>
      </c>
      <c r="CJ75" s="191">
        <v>0</v>
      </c>
      <c r="CK75" s="191">
        <v>0</v>
      </c>
      <c r="CL75" s="190">
        <f>$AW75-$AX75-BA75</f>
        <v>527.33000000000004</v>
      </c>
      <c r="CM75" s="190">
        <f>CY75</f>
        <v>0</v>
      </c>
      <c r="CN75" s="190">
        <f>CZ75</f>
        <v>0</v>
      </c>
      <c r="CO75" s="190">
        <f>DA75</f>
        <v>0</v>
      </c>
      <c r="CP75" s="190">
        <f>DB75</f>
        <v>0</v>
      </c>
      <c r="CQ75" s="190">
        <f>CR75+CS75+CT75</f>
        <v>0</v>
      </c>
      <c r="CR75" s="191">
        <v>0</v>
      </c>
      <c r="CS75" s="191">
        <v>0</v>
      </c>
      <c r="CT75" s="191">
        <v>0</v>
      </c>
      <c r="CU75" s="190">
        <f>CV75+CW75+CX75</f>
        <v>0</v>
      </c>
      <c r="CV75" s="191">
        <v>0</v>
      </c>
      <c r="CW75" s="191">
        <v>0</v>
      </c>
      <c r="CX75" s="191">
        <v>0</v>
      </c>
      <c r="CY75" s="190">
        <f>CZ75+DA75+DB75</f>
        <v>0</v>
      </c>
      <c r="CZ75" s="191">
        <v>0</v>
      </c>
      <c r="DA75" s="191">
        <v>0</v>
      </c>
      <c r="DB75" s="191">
        <v>0</v>
      </c>
      <c r="DC75" s="190">
        <f>$AW75-$AX75-BB75</f>
        <v>527.33000000000004</v>
      </c>
      <c r="DD75" s="190">
        <f>DP75</f>
        <v>0</v>
      </c>
      <c r="DE75" s="190">
        <f>DQ75</f>
        <v>0</v>
      </c>
      <c r="DF75" s="190">
        <f>DR75</f>
        <v>0</v>
      </c>
      <c r="DG75" s="190">
        <f>DS75</f>
        <v>0</v>
      </c>
      <c r="DH75" s="190">
        <f>DI75+DJ75+DK75</f>
        <v>0</v>
      </c>
      <c r="DI75" s="191">
        <v>0</v>
      </c>
      <c r="DJ75" s="191">
        <v>0</v>
      </c>
      <c r="DK75" s="191">
        <v>0</v>
      </c>
      <c r="DL75" s="190">
        <f>DM75+DN75+DO75</f>
        <v>0</v>
      </c>
      <c r="DM75" s="191">
        <v>0</v>
      </c>
      <c r="DN75" s="191">
        <v>0</v>
      </c>
      <c r="DO75" s="191">
        <v>0</v>
      </c>
      <c r="DP75" s="190">
        <f>DQ75+DR75+DS75</f>
        <v>0</v>
      </c>
      <c r="DQ75" s="191">
        <v>0</v>
      </c>
      <c r="DR75" s="191">
        <v>0</v>
      </c>
      <c r="DS75" s="191">
        <v>0</v>
      </c>
      <c r="DT75" s="190">
        <f>$AW75-$AX75-BC75</f>
        <v>527.33000000000004</v>
      </c>
      <c r="DU75" s="190">
        <f>BC75-AY75</f>
        <v>0</v>
      </c>
      <c r="DV75" s="191"/>
      <c r="DW75" s="191"/>
      <c r="DX75" s="192"/>
      <c r="DY75" s="191"/>
      <c r="DZ75" s="192"/>
      <c r="EA75" s="193" t="s">
        <v>25</v>
      </c>
      <c r="EB75" s="169">
        <v>0</v>
      </c>
      <c r="EC75" s="138" t="str">
        <f>AN75 &amp; EB75</f>
        <v>Прибыль направляемая на инвестиции0</v>
      </c>
      <c r="ED75" s="138" t="str">
        <f>AN75&amp;AO75</f>
        <v>Прибыль направляемая на инвестициинет</v>
      </c>
      <c r="EE75" s="139"/>
      <c r="EF75" s="139"/>
      <c r="EG75" s="183"/>
      <c r="EH75" s="183"/>
      <c r="EI75" s="183"/>
      <c r="EJ75" s="183"/>
      <c r="EV75" s="139"/>
    </row>
    <row r="76" spans="3:152" ht="11.25" customHeight="1" x14ac:dyDescent="0.25">
      <c r="C76" s="159"/>
      <c r="D76" s="160">
        <v>8</v>
      </c>
      <c r="E76" s="161" t="s">
        <v>226</v>
      </c>
      <c r="F76" s="161" t="s">
        <v>227</v>
      </c>
      <c r="G76" s="161" t="s">
        <v>228</v>
      </c>
      <c r="H76" s="161" t="s">
        <v>247</v>
      </c>
      <c r="I76" s="161" t="s">
        <v>230</v>
      </c>
      <c r="J76" s="161" t="s">
        <v>230</v>
      </c>
      <c r="K76" s="160" t="s">
        <v>231</v>
      </c>
      <c r="L76" s="162"/>
      <c r="M76" s="162"/>
      <c r="N76" s="160">
        <v>4</v>
      </c>
      <c r="O76" s="160">
        <v>2024</v>
      </c>
      <c r="P76" s="163" t="s">
        <v>232</v>
      </c>
      <c r="Q76" s="163" t="s">
        <v>245</v>
      </c>
      <c r="R76" s="164">
        <v>0</v>
      </c>
      <c r="S76" s="165">
        <v>0</v>
      </c>
      <c r="T76" s="166" t="s">
        <v>25</v>
      </c>
      <c r="U76" s="167"/>
      <c r="V76" s="168"/>
      <c r="W76" s="168"/>
      <c r="X76" s="168"/>
      <c r="Y76" s="168"/>
      <c r="Z76" s="168"/>
      <c r="AA76" s="168"/>
      <c r="AB76" s="168"/>
      <c r="AC76" s="168"/>
      <c r="AD76" s="168"/>
      <c r="AE76" s="168"/>
      <c r="AF76" s="168"/>
      <c r="AG76" s="168"/>
      <c r="AH76" s="168"/>
      <c r="AI76" s="168"/>
      <c r="AJ76" s="168"/>
      <c r="AK76" s="168"/>
      <c r="AL76" s="168"/>
      <c r="AM76" s="168"/>
      <c r="AN76" s="168"/>
      <c r="AO76" s="168"/>
      <c r="AP76" s="168"/>
      <c r="AQ76" s="168"/>
      <c r="AR76" s="168"/>
      <c r="AS76" s="168"/>
      <c r="AT76" s="168"/>
      <c r="AU76" s="168"/>
      <c r="AV76" s="168"/>
      <c r="AW76" s="168"/>
      <c r="AX76" s="168"/>
      <c r="AY76" s="168"/>
      <c r="AZ76" s="168"/>
      <c r="BA76" s="168"/>
      <c r="BB76" s="168"/>
      <c r="BC76" s="168"/>
      <c r="BD76" s="168"/>
      <c r="BE76" s="168"/>
      <c r="BF76" s="168"/>
      <c r="BG76" s="168"/>
      <c r="BH76" s="168"/>
      <c r="BI76" s="168"/>
      <c r="BJ76" s="168"/>
      <c r="BK76" s="168"/>
      <c r="BL76" s="168"/>
      <c r="BM76" s="168"/>
      <c r="BN76" s="168"/>
      <c r="BO76" s="168"/>
      <c r="BP76" s="168"/>
      <c r="BQ76" s="168"/>
      <c r="BR76" s="168"/>
      <c r="BS76" s="168"/>
      <c r="BT76" s="168"/>
      <c r="BU76" s="168"/>
      <c r="BV76" s="168"/>
      <c r="BW76" s="168"/>
      <c r="BX76" s="168"/>
      <c r="BY76" s="168"/>
      <c r="BZ76" s="168"/>
      <c r="CA76" s="168"/>
      <c r="CB76" s="168"/>
      <c r="CC76" s="168"/>
      <c r="CD76" s="168"/>
      <c r="CE76" s="168"/>
      <c r="CF76" s="168"/>
      <c r="CG76" s="168"/>
      <c r="CH76" s="168"/>
      <c r="CI76" s="168"/>
      <c r="CJ76" s="168"/>
      <c r="CK76" s="168"/>
      <c r="CL76" s="168"/>
      <c r="CM76" s="168"/>
      <c r="CN76" s="168"/>
      <c r="CO76" s="168"/>
      <c r="CP76" s="168"/>
      <c r="CQ76" s="168"/>
      <c r="CR76" s="168"/>
      <c r="CS76" s="168"/>
      <c r="CT76" s="168"/>
      <c r="CU76" s="168"/>
      <c r="CV76" s="168"/>
      <c r="CW76" s="168"/>
      <c r="CX76" s="168"/>
      <c r="CY76" s="168"/>
      <c r="CZ76" s="168"/>
      <c r="DA76" s="168"/>
      <c r="DB76" s="168"/>
      <c r="DC76" s="168"/>
      <c r="DD76" s="168"/>
      <c r="DE76" s="168"/>
      <c r="DF76" s="168"/>
      <c r="DG76" s="168"/>
      <c r="DH76" s="168"/>
      <c r="DI76" s="168"/>
      <c r="DJ76" s="168"/>
      <c r="DK76" s="168"/>
      <c r="DL76" s="168"/>
      <c r="DM76" s="168"/>
      <c r="DN76" s="168"/>
      <c r="DO76" s="168"/>
      <c r="DP76" s="168"/>
      <c r="DQ76" s="168"/>
      <c r="DR76" s="168"/>
      <c r="DS76" s="168"/>
      <c r="DT76" s="168"/>
      <c r="DU76" s="168"/>
      <c r="DV76" s="168"/>
      <c r="DW76" s="168"/>
      <c r="DX76" s="168"/>
      <c r="DY76" s="168"/>
      <c r="DZ76" s="168"/>
      <c r="EA76" s="168"/>
      <c r="EB76" s="169"/>
      <c r="EC76" s="139"/>
      <c r="ED76" s="139"/>
      <c r="EE76" s="139"/>
      <c r="EF76" s="139"/>
      <c r="EG76" s="139"/>
      <c r="EH76" s="139"/>
      <c r="EI76" s="139"/>
    </row>
    <row r="77" spans="3:152" ht="11.25" customHeight="1" x14ac:dyDescent="0.25">
      <c r="C77" s="159"/>
      <c r="D77" s="170"/>
      <c r="E77" s="171"/>
      <c r="F77" s="171"/>
      <c r="G77" s="171"/>
      <c r="H77" s="171"/>
      <c r="I77" s="171"/>
      <c r="J77" s="171"/>
      <c r="K77" s="170"/>
      <c r="L77" s="172"/>
      <c r="M77" s="172"/>
      <c r="N77" s="170"/>
      <c r="O77" s="170"/>
      <c r="P77" s="173"/>
      <c r="Q77" s="173"/>
      <c r="R77" s="174"/>
      <c r="S77" s="175"/>
      <c r="T77" s="176"/>
      <c r="U77" s="177"/>
      <c r="V77" s="178">
        <v>1</v>
      </c>
      <c r="W77" s="179" t="s">
        <v>234</v>
      </c>
      <c r="X77" s="179"/>
      <c r="Y77" s="179"/>
      <c r="Z77" s="179"/>
      <c r="AA77" s="179"/>
      <c r="AB77" s="179"/>
      <c r="AC77" s="179"/>
      <c r="AD77" s="179"/>
      <c r="AE77" s="179"/>
      <c r="AF77" s="179"/>
      <c r="AG77" s="179"/>
      <c r="AH77" s="179"/>
      <c r="AI77" s="179"/>
      <c r="AJ77" s="179"/>
      <c r="AK77" s="179"/>
      <c r="AL77" s="180"/>
      <c r="AM77" s="181"/>
      <c r="AN77" s="182"/>
      <c r="AO77" s="182"/>
      <c r="AP77" s="182"/>
      <c r="AQ77" s="182"/>
      <c r="AR77" s="182"/>
      <c r="AS77" s="182"/>
      <c r="AT77" s="182"/>
      <c r="AU77" s="182"/>
      <c r="AV77" s="182"/>
      <c r="AW77" s="78"/>
      <c r="AX77" s="78"/>
      <c r="AY77" s="78"/>
      <c r="AZ77" s="78"/>
      <c r="BA77" s="78"/>
      <c r="BB77" s="78"/>
      <c r="BC77" s="78"/>
      <c r="BD77" s="78"/>
      <c r="BE77" s="78"/>
      <c r="BF77" s="78"/>
      <c r="BG77" s="78"/>
      <c r="BH77" s="78"/>
      <c r="BI77" s="78"/>
      <c r="BJ77" s="78"/>
      <c r="BK77" s="78"/>
      <c r="BL77" s="78"/>
      <c r="BM77" s="78"/>
      <c r="BN77" s="78"/>
      <c r="BO77" s="78"/>
      <c r="BP77" s="78"/>
      <c r="BQ77" s="78"/>
      <c r="BR77" s="78"/>
      <c r="BS77" s="78"/>
      <c r="BT77" s="78"/>
      <c r="BU77" s="78"/>
      <c r="BV77" s="78"/>
      <c r="BW77" s="78"/>
      <c r="BX77" s="78"/>
      <c r="BY77" s="78"/>
      <c r="BZ77" s="78"/>
      <c r="CA77" s="78"/>
      <c r="CB77" s="78"/>
      <c r="CC77" s="78"/>
      <c r="CD77" s="78"/>
      <c r="CE77" s="78"/>
      <c r="CF77" s="78"/>
      <c r="CG77" s="78"/>
      <c r="CH77" s="78"/>
      <c r="CI77" s="78"/>
      <c r="CJ77" s="78"/>
      <c r="CK77" s="78"/>
      <c r="CL77" s="78"/>
      <c r="CM77" s="78"/>
      <c r="CN77" s="78"/>
      <c r="CO77" s="78"/>
      <c r="CP77" s="78"/>
      <c r="CQ77" s="78"/>
      <c r="CR77" s="78"/>
      <c r="CS77" s="78"/>
      <c r="CT77" s="78"/>
      <c r="CU77" s="78"/>
      <c r="CV77" s="78"/>
      <c r="CW77" s="78"/>
      <c r="CX77" s="78"/>
      <c r="CY77" s="78"/>
      <c r="CZ77" s="78"/>
      <c r="DA77" s="78"/>
      <c r="DB77" s="78"/>
      <c r="DC77" s="78"/>
      <c r="DD77" s="78"/>
      <c r="DE77" s="78"/>
      <c r="DF77" s="78"/>
      <c r="DG77" s="78"/>
      <c r="DH77" s="78"/>
      <c r="DI77" s="78"/>
      <c r="DJ77" s="78"/>
      <c r="DK77" s="78"/>
      <c r="DL77" s="78"/>
      <c r="DM77" s="78"/>
      <c r="DN77" s="78"/>
      <c r="DO77" s="78"/>
      <c r="DP77" s="78"/>
      <c r="DQ77" s="78"/>
      <c r="DR77" s="78"/>
      <c r="DS77" s="78"/>
      <c r="DT77" s="78"/>
      <c r="DU77" s="78"/>
      <c r="DV77" s="78"/>
      <c r="DW77" s="78"/>
      <c r="DX77" s="78"/>
      <c r="DY77" s="78"/>
      <c r="DZ77" s="78"/>
      <c r="EA77" s="78"/>
      <c r="EB77" s="169"/>
      <c r="EC77" s="183"/>
      <c r="ED77" s="183"/>
      <c r="EE77" s="183"/>
      <c r="EF77" s="139"/>
      <c r="EG77" s="183"/>
      <c r="EH77" s="183"/>
      <c r="EI77" s="183"/>
      <c r="EJ77" s="183"/>
      <c r="EK77" s="183"/>
    </row>
    <row r="78" spans="3:152" ht="15" customHeight="1" thickBot="1" x14ac:dyDescent="0.3">
      <c r="C78" s="159"/>
      <c r="D78" s="170"/>
      <c r="E78" s="171"/>
      <c r="F78" s="171"/>
      <c r="G78" s="171"/>
      <c r="H78" s="171"/>
      <c r="I78" s="171"/>
      <c r="J78" s="171"/>
      <c r="K78" s="170"/>
      <c r="L78" s="172"/>
      <c r="M78" s="172"/>
      <c r="N78" s="170"/>
      <c r="O78" s="170"/>
      <c r="P78" s="173"/>
      <c r="Q78" s="173"/>
      <c r="R78" s="174"/>
      <c r="S78" s="175"/>
      <c r="T78" s="176"/>
      <c r="U78" s="184"/>
      <c r="V78" s="185"/>
      <c r="W78" s="186"/>
      <c r="X78" s="186"/>
      <c r="Y78" s="186"/>
      <c r="Z78" s="186"/>
      <c r="AA78" s="186"/>
      <c r="AB78" s="186"/>
      <c r="AC78" s="186"/>
      <c r="AD78" s="186"/>
      <c r="AE78" s="186"/>
      <c r="AF78" s="186"/>
      <c r="AG78" s="186"/>
      <c r="AH78" s="186"/>
      <c r="AI78" s="186"/>
      <c r="AJ78" s="186"/>
      <c r="AK78" s="186"/>
      <c r="AL78" s="187"/>
      <c r="AM78" s="129" t="s">
        <v>235</v>
      </c>
      <c r="AN78" s="188" t="s">
        <v>188</v>
      </c>
      <c r="AO78" s="189" t="s">
        <v>22</v>
      </c>
      <c r="AP78" s="189"/>
      <c r="AQ78" s="189"/>
      <c r="AR78" s="189"/>
      <c r="AS78" s="189"/>
      <c r="AT78" s="189"/>
      <c r="AU78" s="189"/>
      <c r="AV78" s="189"/>
      <c r="AW78" s="190">
        <v>843.19</v>
      </c>
      <c r="AX78" s="190">
        <v>0</v>
      </c>
      <c r="AY78" s="190">
        <v>0</v>
      </c>
      <c r="AZ78" s="190">
        <f>BE78</f>
        <v>0</v>
      </c>
      <c r="BA78" s="190">
        <f>BV78</f>
        <v>0</v>
      </c>
      <c r="BB78" s="190">
        <f>CM78</f>
        <v>0</v>
      </c>
      <c r="BC78" s="190">
        <f>DD78</f>
        <v>0</v>
      </c>
      <c r="BD78" s="190">
        <f>AW78-AX78-BC78</f>
        <v>843.19</v>
      </c>
      <c r="BE78" s="190">
        <f>BQ78</f>
        <v>0</v>
      </c>
      <c r="BF78" s="190">
        <f>BR78</f>
        <v>0</v>
      </c>
      <c r="BG78" s="190">
        <f>BS78</f>
        <v>0</v>
      </c>
      <c r="BH78" s="190">
        <f>BT78</f>
        <v>0</v>
      </c>
      <c r="BI78" s="190">
        <f>BJ78+BK78+BL78</f>
        <v>0</v>
      </c>
      <c r="BJ78" s="191">
        <v>0</v>
      </c>
      <c r="BK78" s="191">
        <v>0</v>
      </c>
      <c r="BL78" s="191">
        <v>0</v>
      </c>
      <c r="BM78" s="190">
        <f>BN78+BO78+BP78</f>
        <v>0</v>
      </c>
      <c r="BN78" s="191">
        <v>0</v>
      </c>
      <c r="BO78" s="191">
        <v>0</v>
      </c>
      <c r="BP78" s="191">
        <v>0</v>
      </c>
      <c r="BQ78" s="190">
        <f>BR78+BS78+BT78</f>
        <v>0</v>
      </c>
      <c r="BR78" s="191">
        <v>0</v>
      </c>
      <c r="BS78" s="191">
        <v>0</v>
      </c>
      <c r="BT78" s="191">
        <v>0</v>
      </c>
      <c r="BU78" s="190">
        <f>$AW78-$AX78-AZ78</f>
        <v>843.19</v>
      </c>
      <c r="BV78" s="190">
        <f>CH78</f>
        <v>0</v>
      </c>
      <c r="BW78" s="190">
        <f>CI78</f>
        <v>0</v>
      </c>
      <c r="BX78" s="190">
        <f>CJ78</f>
        <v>0</v>
      </c>
      <c r="BY78" s="190">
        <f>CK78</f>
        <v>0</v>
      </c>
      <c r="BZ78" s="190">
        <f>CA78+CB78+CC78</f>
        <v>0</v>
      </c>
      <c r="CA78" s="191">
        <v>0</v>
      </c>
      <c r="CB78" s="191">
        <v>0</v>
      </c>
      <c r="CC78" s="191">
        <v>0</v>
      </c>
      <c r="CD78" s="190">
        <f>CE78+CF78+CG78</f>
        <v>0</v>
      </c>
      <c r="CE78" s="191">
        <v>0</v>
      </c>
      <c r="CF78" s="191">
        <v>0</v>
      </c>
      <c r="CG78" s="191">
        <v>0</v>
      </c>
      <c r="CH78" s="190">
        <f>CI78+CJ78+CK78</f>
        <v>0</v>
      </c>
      <c r="CI78" s="191">
        <v>0</v>
      </c>
      <c r="CJ78" s="191">
        <v>0</v>
      </c>
      <c r="CK78" s="191">
        <v>0</v>
      </c>
      <c r="CL78" s="190">
        <f>$AW78-$AX78-BA78</f>
        <v>843.19</v>
      </c>
      <c r="CM78" s="190">
        <f>CY78</f>
        <v>0</v>
      </c>
      <c r="CN78" s="190">
        <f>CZ78</f>
        <v>0</v>
      </c>
      <c r="CO78" s="190">
        <f>DA78</f>
        <v>0</v>
      </c>
      <c r="CP78" s="190">
        <f>DB78</f>
        <v>0</v>
      </c>
      <c r="CQ78" s="190">
        <f>CR78+CS78+CT78</f>
        <v>0</v>
      </c>
      <c r="CR78" s="191">
        <v>0</v>
      </c>
      <c r="CS78" s="191">
        <v>0</v>
      </c>
      <c r="CT78" s="191">
        <v>0</v>
      </c>
      <c r="CU78" s="190">
        <f>CV78+CW78+CX78</f>
        <v>0</v>
      </c>
      <c r="CV78" s="191">
        <v>0</v>
      </c>
      <c r="CW78" s="191">
        <v>0</v>
      </c>
      <c r="CX78" s="191">
        <v>0</v>
      </c>
      <c r="CY78" s="190">
        <f>CZ78+DA78+DB78</f>
        <v>0</v>
      </c>
      <c r="CZ78" s="191">
        <v>0</v>
      </c>
      <c r="DA78" s="191">
        <v>0</v>
      </c>
      <c r="DB78" s="191">
        <v>0</v>
      </c>
      <c r="DC78" s="190">
        <f>$AW78-$AX78-BB78</f>
        <v>843.19</v>
      </c>
      <c r="DD78" s="190">
        <f>DP78</f>
        <v>0</v>
      </c>
      <c r="DE78" s="190">
        <f>DQ78</f>
        <v>0</v>
      </c>
      <c r="DF78" s="190">
        <f>DR78</f>
        <v>0</v>
      </c>
      <c r="DG78" s="190">
        <f>DS78</f>
        <v>0</v>
      </c>
      <c r="DH78" s="190">
        <f>DI78+DJ78+DK78</f>
        <v>0</v>
      </c>
      <c r="DI78" s="191">
        <v>0</v>
      </c>
      <c r="DJ78" s="191">
        <v>0</v>
      </c>
      <c r="DK78" s="191">
        <v>0</v>
      </c>
      <c r="DL78" s="190">
        <f>DM78+DN78+DO78</f>
        <v>0</v>
      </c>
      <c r="DM78" s="191">
        <v>0</v>
      </c>
      <c r="DN78" s="191">
        <v>0</v>
      </c>
      <c r="DO78" s="191">
        <v>0</v>
      </c>
      <c r="DP78" s="190">
        <f>DQ78+DR78+DS78</f>
        <v>0</v>
      </c>
      <c r="DQ78" s="191">
        <v>0</v>
      </c>
      <c r="DR78" s="191">
        <v>0</v>
      </c>
      <c r="DS78" s="191">
        <v>0</v>
      </c>
      <c r="DT78" s="190">
        <f>$AW78-$AX78-BC78</f>
        <v>843.19</v>
      </c>
      <c r="DU78" s="190">
        <f>BC78-AY78</f>
        <v>0</v>
      </c>
      <c r="DV78" s="191"/>
      <c r="DW78" s="191"/>
      <c r="DX78" s="192"/>
      <c r="DY78" s="191"/>
      <c r="DZ78" s="192"/>
      <c r="EA78" s="193" t="s">
        <v>25</v>
      </c>
      <c r="EB78" s="169">
        <v>0</v>
      </c>
      <c r="EC78" s="138" t="str">
        <f>AN78 &amp; EB78</f>
        <v>Прибыль направляемая на инвестиции0</v>
      </c>
      <c r="ED78" s="138" t="str">
        <f>AN78&amp;AO78</f>
        <v>Прибыль направляемая на инвестициинет</v>
      </c>
      <c r="EE78" s="139"/>
      <c r="EF78" s="139"/>
      <c r="EG78" s="183"/>
      <c r="EH78" s="183"/>
      <c r="EI78" s="183"/>
      <c r="EJ78" s="183"/>
      <c r="EV78" s="139"/>
    </row>
    <row r="79" spans="3:152" ht="11.25" customHeight="1" x14ac:dyDescent="0.25">
      <c r="C79" s="159"/>
      <c r="D79" s="160">
        <v>9</v>
      </c>
      <c r="E79" s="161" t="s">
        <v>226</v>
      </c>
      <c r="F79" s="161" t="s">
        <v>227</v>
      </c>
      <c r="G79" s="161" t="s">
        <v>228</v>
      </c>
      <c r="H79" s="161" t="s">
        <v>248</v>
      </c>
      <c r="I79" s="161" t="s">
        <v>230</v>
      </c>
      <c r="J79" s="161" t="s">
        <v>230</v>
      </c>
      <c r="K79" s="160" t="s">
        <v>231</v>
      </c>
      <c r="L79" s="162"/>
      <c r="M79" s="162"/>
      <c r="N79" s="160">
        <v>4</v>
      </c>
      <c r="O79" s="160">
        <v>2024</v>
      </c>
      <c r="P79" s="163" t="s">
        <v>232</v>
      </c>
      <c r="Q79" s="163" t="s">
        <v>245</v>
      </c>
      <c r="R79" s="164">
        <v>0</v>
      </c>
      <c r="S79" s="165">
        <v>0</v>
      </c>
      <c r="T79" s="166" t="s">
        <v>25</v>
      </c>
      <c r="U79" s="167"/>
      <c r="V79" s="168"/>
      <c r="W79" s="168"/>
      <c r="X79" s="168"/>
      <c r="Y79" s="168"/>
      <c r="Z79" s="168"/>
      <c r="AA79" s="168"/>
      <c r="AB79" s="168"/>
      <c r="AC79" s="168"/>
      <c r="AD79" s="168"/>
      <c r="AE79" s="168"/>
      <c r="AF79" s="168"/>
      <c r="AG79" s="168"/>
      <c r="AH79" s="168"/>
      <c r="AI79" s="168"/>
      <c r="AJ79" s="168"/>
      <c r="AK79" s="168"/>
      <c r="AL79" s="168"/>
      <c r="AM79" s="168"/>
      <c r="AN79" s="168"/>
      <c r="AO79" s="168"/>
      <c r="AP79" s="168"/>
      <c r="AQ79" s="168"/>
      <c r="AR79" s="168"/>
      <c r="AS79" s="168"/>
      <c r="AT79" s="168"/>
      <c r="AU79" s="168"/>
      <c r="AV79" s="168"/>
      <c r="AW79" s="168"/>
      <c r="AX79" s="168"/>
      <c r="AY79" s="168"/>
      <c r="AZ79" s="168"/>
      <c r="BA79" s="168"/>
      <c r="BB79" s="168"/>
      <c r="BC79" s="168"/>
      <c r="BD79" s="168"/>
      <c r="BE79" s="168"/>
      <c r="BF79" s="168"/>
      <c r="BG79" s="168"/>
      <c r="BH79" s="168"/>
      <c r="BI79" s="168"/>
      <c r="BJ79" s="168"/>
      <c r="BK79" s="168"/>
      <c r="BL79" s="168"/>
      <c r="BM79" s="168"/>
      <c r="BN79" s="168"/>
      <c r="BO79" s="168"/>
      <c r="BP79" s="168"/>
      <c r="BQ79" s="168"/>
      <c r="BR79" s="168"/>
      <c r="BS79" s="168"/>
      <c r="BT79" s="168"/>
      <c r="BU79" s="168"/>
      <c r="BV79" s="168"/>
      <c r="BW79" s="168"/>
      <c r="BX79" s="168"/>
      <c r="BY79" s="168"/>
      <c r="BZ79" s="168"/>
      <c r="CA79" s="168"/>
      <c r="CB79" s="168"/>
      <c r="CC79" s="168"/>
      <c r="CD79" s="168"/>
      <c r="CE79" s="168"/>
      <c r="CF79" s="168"/>
      <c r="CG79" s="168"/>
      <c r="CH79" s="168"/>
      <c r="CI79" s="168"/>
      <c r="CJ79" s="168"/>
      <c r="CK79" s="168"/>
      <c r="CL79" s="168"/>
      <c r="CM79" s="168"/>
      <c r="CN79" s="168"/>
      <c r="CO79" s="168"/>
      <c r="CP79" s="168"/>
      <c r="CQ79" s="168"/>
      <c r="CR79" s="168"/>
      <c r="CS79" s="168"/>
      <c r="CT79" s="168"/>
      <c r="CU79" s="168"/>
      <c r="CV79" s="168"/>
      <c r="CW79" s="168"/>
      <c r="CX79" s="168"/>
      <c r="CY79" s="168"/>
      <c r="CZ79" s="168"/>
      <c r="DA79" s="168"/>
      <c r="DB79" s="168"/>
      <c r="DC79" s="168"/>
      <c r="DD79" s="168"/>
      <c r="DE79" s="168"/>
      <c r="DF79" s="168"/>
      <c r="DG79" s="168"/>
      <c r="DH79" s="168"/>
      <c r="DI79" s="168"/>
      <c r="DJ79" s="168"/>
      <c r="DK79" s="168"/>
      <c r="DL79" s="168"/>
      <c r="DM79" s="168"/>
      <c r="DN79" s="168"/>
      <c r="DO79" s="168"/>
      <c r="DP79" s="168"/>
      <c r="DQ79" s="168"/>
      <c r="DR79" s="168"/>
      <c r="DS79" s="168"/>
      <c r="DT79" s="168"/>
      <c r="DU79" s="168"/>
      <c r="DV79" s="168"/>
      <c r="DW79" s="168"/>
      <c r="DX79" s="168"/>
      <c r="DY79" s="168"/>
      <c r="DZ79" s="168"/>
      <c r="EA79" s="168"/>
      <c r="EB79" s="169"/>
      <c r="EC79" s="139"/>
      <c r="ED79" s="139"/>
      <c r="EE79" s="139"/>
      <c r="EF79" s="139"/>
      <c r="EG79" s="139"/>
      <c r="EH79" s="139"/>
      <c r="EI79" s="139"/>
    </row>
    <row r="80" spans="3:152" ht="11.25" customHeight="1" x14ac:dyDescent="0.25">
      <c r="C80" s="159"/>
      <c r="D80" s="170"/>
      <c r="E80" s="171"/>
      <c r="F80" s="171"/>
      <c r="G80" s="171"/>
      <c r="H80" s="171"/>
      <c r="I80" s="171"/>
      <c r="J80" s="171"/>
      <c r="K80" s="170"/>
      <c r="L80" s="172"/>
      <c r="M80" s="172"/>
      <c r="N80" s="170"/>
      <c r="O80" s="170"/>
      <c r="P80" s="173"/>
      <c r="Q80" s="173"/>
      <c r="R80" s="174"/>
      <c r="S80" s="175"/>
      <c r="T80" s="176"/>
      <c r="U80" s="177"/>
      <c r="V80" s="178">
        <v>1</v>
      </c>
      <c r="W80" s="179" t="s">
        <v>234</v>
      </c>
      <c r="X80" s="179"/>
      <c r="Y80" s="179"/>
      <c r="Z80" s="179"/>
      <c r="AA80" s="179"/>
      <c r="AB80" s="179"/>
      <c r="AC80" s="179"/>
      <c r="AD80" s="179"/>
      <c r="AE80" s="179"/>
      <c r="AF80" s="179"/>
      <c r="AG80" s="179"/>
      <c r="AH80" s="179"/>
      <c r="AI80" s="179"/>
      <c r="AJ80" s="179"/>
      <c r="AK80" s="179"/>
      <c r="AL80" s="180"/>
      <c r="AM80" s="181"/>
      <c r="AN80" s="182"/>
      <c r="AO80" s="182"/>
      <c r="AP80" s="182"/>
      <c r="AQ80" s="182"/>
      <c r="AR80" s="182"/>
      <c r="AS80" s="182"/>
      <c r="AT80" s="182"/>
      <c r="AU80" s="182"/>
      <c r="AV80" s="182"/>
      <c r="AW80" s="78"/>
      <c r="AX80" s="78"/>
      <c r="AY80" s="78"/>
      <c r="AZ80" s="78"/>
      <c r="BA80" s="78"/>
      <c r="BB80" s="78"/>
      <c r="BC80" s="78"/>
      <c r="BD80" s="78"/>
      <c r="BE80" s="78"/>
      <c r="BF80" s="78"/>
      <c r="BG80" s="78"/>
      <c r="BH80" s="78"/>
      <c r="BI80" s="78"/>
      <c r="BJ80" s="78"/>
      <c r="BK80" s="78"/>
      <c r="BL80" s="78"/>
      <c r="BM80" s="78"/>
      <c r="BN80" s="78"/>
      <c r="BO80" s="78"/>
      <c r="BP80" s="78"/>
      <c r="BQ80" s="78"/>
      <c r="BR80" s="78"/>
      <c r="BS80" s="78"/>
      <c r="BT80" s="78"/>
      <c r="BU80" s="78"/>
      <c r="BV80" s="78"/>
      <c r="BW80" s="78"/>
      <c r="BX80" s="78"/>
      <c r="BY80" s="78"/>
      <c r="BZ80" s="78"/>
      <c r="CA80" s="78"/>
      <c r="CB80" s="78"/>
      <c r="CC80" s="78"/>
      <c r="CD80" s="78"/>
      <c r="CE80" s="78"/>
      <c r="CF80" s="78"/>
      <c r="CG80" s="78"/>
      <c r="CH80" s="78"/>
      <c r="CI80" s="78"/>
      <c r="CJ80" s="78"/>
      <c r="CK80" s="78"/>
      <c r="CL80" s="78"/>
      <c r="CM80" s="78"/>
      <c r="CN80" s="78"/>
      <c r="CO80" s="78"/>
      <c r="CP80" s="78"/>
      <c r="CQ80" s="78"/>
      <c r="CR80" s="78"/>
      <c r="CS80" s="78"/>
      <c r="CT80" s="78"/>
      <c r="CU80" s="78"/>
      <c r="CV80" s="78"/>
      <c r="CW80" s="78"/>
      <c r="CX80" s="78"/>
      <c r="CY80" s="78"/>
      <c r="CZ80" s="78"/>
      <c r="DA80" s="78"/>
      <c r="DB80" s="78"/>
      <c r="DC80" s="78"/>
      <c r="DD80" s="78"/>
      <c r="DE80" s="78"/>
      <c r="DF80" s="78"/>
      <c r="DG80" s="78"/>
      <c r="DH80" s="78"/>
      <c r="DI80" s="78"/>
      <c r="DJ80" s="78"/>
      <c r="DK80" s="78"/>
      <c r="DL80" s="78"/>
      <c r="DM80" s="78"/>
      <c r="DN80" s="78"/>
      <c r="DO80" s="78"/>
      <c r="DP80" s="78"/>
      <c r="DQ80" s="78"/>
      <c r="DR80" s="78"/>
      <c r="DS80" s="78"/>
      <c r="DT80" s="78"/>
      <c r="DU80" s="78"/>
      <c r="DV80" s="78"/>
      <c r="DW80" s="78"/>
      <c r="DX80" s="78"/>
      <c r="DY80" s="78"/>
      <c r="DZ80" s="78"/>
      <c r="EA80" s="78"/>
      <c r="EB80" s="169"/>
      <c r="EC80" s="183"/>
      <c r="ED80" s="183"/>
      <c r="EE80" s="183"/>
      <c r="EF80" s="139"/>
      <c r="EG80" s="183"/>
      <c r="EH80" s="183"/>
      <c r="EI80" s="183"/>
      <c r="EJ80" s="183"/>
      <c r="EK80" s="183"/>
    </row>
    <row r="81" spans="3:152" ht="15" customHeight="1" x14ac:dyDescent="0.25">
      <c r="C81" s="159"/>
      <c r="D81" s="170"/>
      <c r="E81" s="171"/>
      <c r="F81" s="171"/>
      <c r="G81" s="171"/>
      <c r="H81" s="171"/>
      <c r="I81" s="171"/>
      <c r="J81" s="171"/>
      <c r="K81" s="170"/>
      <c r="L81" s="172"/>
      <c r="M81" s="172"/>
      <c r="N81" s="170"/>
      <c r="O81" s="170"/>
      <c r="P81" s="173"/>
      <c r="Q81" s="173"/>
      <c r="R81" s="174"/>
      <c r="S81" s="175"/>
      <c r="T81" s="176"/>
      <c r="U81" s="184"/>
      <c r="V81" s="185"/>
      <c r="W81" s="186"/>
      <c r="X81" s="186"/>
      <c r="Y81" s="186"/>
      <c r="Z81" s="186"/>
      <c r="AA81" s="186"/>
      <c r="AB81" s="186"/>
      <c r="AC81" s="186"/>
      <c r="AD81" s="186"/>
      <c r="AE81" s="186"/>
      <c r="AF81" s="186"/>
      <c r="AG81" s="186"/>
      <c r="AH81" s="186"/>
      <c r="AI81" s="186"/>
      <c r="AJ81" s="186"/>
      <c r="AK81" s="186"/>
      <c r="AL81" s="187"/>
      <c r="AM81" s="129" t="s">
        <v>235</v>
      </c>
      <c r="AN81" s="188" t="s">
        <v>188</v>
      </c>
      <c r="AO81" s="189" t="s">
        <v>22</v>
      </c>
      <c r="AP81" s="189"/>
      <c r="AQ81" s="189"/>
      <c r="AR81" s="189"/>
      <c r="AS81" s="189"/>
      <c r="AT81" s="189"/>
      <c r="AU81" s="189"/>
      <c r="AV81" s="189"/>
      <c r="AW81" s="190">
        <v>3513.6</v>
      </c>
      <c r="AX81" s="190">
        <v>0</v>
      </c>
      <c r="AY81" s="190">
        <v>0</v>
      </c>
      <c r="AZ81" s="190">
        <f>BE81</f>
        <v>0</v>
      </c>
      <c r="BA81" s="190">
        <f>BV81</f>
        <v>0</v>
      </c>
      <c r="BB81" s="190">
        <f>CM81</f>
        <v>0</v>
      </c>
      <c r="BC81" s="190">
        <f>DD81</f>
        <v>0</v>
      </c>
      <c r="BD81" s="190">
        <f>AW81-AX81-BC81</f>
        <v>3513.6</v>
      </c>
      <c r="BE81" s="190">
        <f t="shared" ref="BE81:BH82" si="80">BQ81</f>
        <v>0</v>
      </c>
      <c r="BF81" s="190">
        <f t="shared" si="80"/>
        <v>0</v>
      </c>
      <c r="BG81" s="190">
        <f t="shared" si="80"/>
        <v>0</v>
      </c>
      <c r="BH81" s="190">
        <f t="shared" si="80"/>
        <v>0</v>
      </c>
      <c r="BI81" s="190">
        <f>BJ81+BK81+BL81</f>
        <v>0</v>
      </c>
      <c r="BJ81" s="191">
        <v>0</v>
      </c>
      <c r="BK81" s="191">
        <v>0</v>
      </c>
      <c r="BL81" s="191">
        <v>0</v>
      </c>
      <c r="BM81" s="190">
        <f>BN81+BO81+BP81</f>
        <v>0</v>
      </c>
      <c r="BN81" s="191">
        <v>0</v>
      </c>
      <c r="BO81" s="191">
        <v>0</v>
      </c>
      <c r="BP81" s="191">
        <v>0</v>
      </c>
      <c r="BQ81" s="190">
        <f>BR81+BS81+BT81</f>
        <v>0</v>
      </c>
      <c r="BR81" s="191">
        <v>0</v>
      </c>
      <c r="BS81" s="191">
        <v>0</v>
      </c>
      <c r="BT81" s="191">
        <v>0</v>
      </c>
      <c r="BU81" s="190">
        <f>$AW81-$AX81-AZ81</f>
        <v>3513.6</v>
      </c>
      <c r="BV81" s="190">
        <f t="shared" ref="BV81:BY82" si="81">CH81</f>
        <v>0</v>
      </c>
      <c r="BW81" s="190">
        <f t="shared" si="81"/>
        <v>0</v>
      </c>
      <c r="BX81" s="190">
        <f t="shared" si="81"/>
        <v>0</v>
      </c>
      <c r="BY81" s="190">
        <f t="shared" si="81"/>
        <v>0</v>
      </c>
      <c r="BZ81" s="190">
        <f>CA81+CB81+CC81</f>
        <v>0</v>
      </c>
      <c r="CA81" s="191">
        <v>0</v>
      </c>
      <c r="CB81" s="191">
        <v>0</v>
      </c>
      <c r="CC81" s="191">
        <v>0</v>
      </c>
      <c r="CD81" s="190">
        <f>CE81+CF81+CG81</f>
        <v>0</v>
      </c>
      <c r="CE81" s="191">
        <v>0</v>
      </c>
      <c r="CF81" s="191">
        <v>0</v>
      </c>
      <c r="CG81" s="191">
        <v>0</v>
      </c>
      <c r="CH81" s="190">
        <f>CI81+CJ81+CK81</f>
        <v>0</v>
      </c>
      <c r="CI81" s="191">
        <v>0</v>
      </c>
      <c r="CJ81" s="191">
        <v>0</v>
      </c>
      <c r="CK81" s="191">
        <v>0</v>
      </c>
      <c r="CL81" s="190">
        <f>$AW81-$AX81-BA81</f>
        <v>3513.6</v>
      </c>
      <c r="CM81" s="190">
        <f t="shared" ref="CM81:CP82" si="82">CY81</f>
        <v>0</v>
      </c>
      <c r="CN81" s="190">
        <f t="shared" si="82"/>
        <v>0</v>
      </c>
      <c r="CO81" s="190">
        <f t="shared" si="82"/>
        <v>0</v>
      </c>
      <c r="CP81" s="190">
        <f t="shared" si="82"/>
        <v>0</v>
      </c>
      <c r="CQ81" s="190">
        <f>CR81+CS81+CT81</f>
        <v>0</v>
      </c>
      <c r="CR81" s="191">
        <v>0</v>
      </c>
      <c r="CS81" s="191">
        <v>0</v>
      </c>
      <c r="CT81" s="191">
        <v>0</v>
      </c>
      <c r="CU81" s="190">
        <f>CV81+CW81+CX81</f>
        <v>0</v>
      </c>
      <c r="CV81" s="191">
        <v>0</v>
      </c>
      <c r="CW81" s="191">
        <v>0</v>
      </c>
      <c r="CX81" s="191">
        <v>0</v>
      </c>
      <c r="CY81" s="190">
        <f>CZ81+DA81+DB81</f>
        <v>0</v>
      </c>
      <c r="CZ81" s="191">
        <v>0</v>
      </c>
      <c r="DA81" s="191">
        <v>0</v>
      </c>
      <c r="DB81" s="191">
        <v>0</v>
      </c>
      <c r="DC81" s="190">
        <f>$AW81-$AX81-BB81</f>
        <v>3513.6</v>
      </c>
      <c r="DD81" s="190">
        <f t="shared" ref="DD81:DG82" si="83">DP81</f>
        <v>0</v>
      </c>
      <c r="DE81" s="190">
        <f t="shared" si="83"/>
        <v>0</v>
      </c>
      <c r="DF81" s="190">
        <f t="shared" si="83"/>
        <v>0</v>
      </c>
      <c r="DG81" s="190">
        <f t="shared" si="83"/>
        <v>0</v>
      </c>
      <c r="DH81" s="190">
        <f>DI81+DJ81+DK81</f>
        <v>0</v>
      </c>
      <c r="DI81" s="191">
        <v>0</v>
      </c>
      <c r="DJ81" s="191">
        <v>0</v>
      </c>
      <c r="DK81" s="191">
        <v>0</v>
      </c>
      <c r="DL81" s="190">
        <f>DM81+DN81+DO81</f>
        <v>0</v>
      </c>
      <c r="DM81" s="191">
        <v>0</v>
      </c>
      <c r="DN81" s="191">
        <v>0</v>
      </c>
      <c r="DO81" s="191">
        <v>0</v>
      </c>
      <c r="DP81" s="190">
        <f>DQ81+DR81+DS81</f>
        <v>0</v>
      </c>
      <c r="DQ81" s="191">
        <v>0</v>
      </c>
      <c r="DR81" s="191">
        <v>0</v>
      </c>
      <c r="DS81" s="191">
        <v>0</v>
      </c>
      <c r="DT81" s="190">
        <f>$AW81-$AX81-BC81</f>
        <v>3513.6</v>
      </c>
      <c r="DU81" s="190">
        <f>BC81-AY81</f>
        <v>0</v>
      </c>
      <c r="DV81" s="191"/>
      <c r="DW81" s="191"/>
      <c r="DX81" s="192"/>
      <c r="DY81" s="191"/>
      <c r="DZ81" s="192"/>
      <c r="EA81" s="193" t="s">
        <v>25</v>
      </c>
      <c r="EB81" s="169">
        <v>0</v>
      </c>
      <c r="EC81" s="138" t="str">
        <f>AN81 &amp; EB81</f>
        <v>Прибыль направляемая на инвестиции0</v>
      </c>
      <c r="ED81" s="138" t="str">
        <f>AN81&amp;AO81</f>
        <v>Прибыль направляемая на инвестициинет</v>
      </c>
      <c r="EE81" s="139"/>
      <c r="EF81" s="139"/>
      <c r="EG81" s="183"/>
      <c r="EH81" s="183"/>
      <c r="EI81" s="183"/>
      <c r="EJ81" s="183"/>
      <c r="EV81" s="139"/>
    </row>
    <row r="82" spans="3:152" ht="15" customHeight="1" thickBot="1" x14ac:dyDescent="0.3">
      <c r="C82" s="159"/>
      <c r="D82" s="170"/>
      <c r="E82" s="171"/>
      <c r="F82" s="171"/>
      <c r="G82" s="171"/>
      <c r="H82" s="171"/>
      <c r="I82" s="171"/>
      <c r="J82" s="171"/>
      <c r="K82" s="170"/>
      <c r="L82" s="172"/>
      <c r="M82" s="172"/>
      <c r="N82" s="170"/>
      <c r="O82" s="170"/>
      <c r="P82" s="173"/>
      <c r="Q82" s="173"/>
      <c r="R82" s="174"/>
      <c r="S82" s="175"/>
      <c r="T82" s="176"/>
      <c r="U82" s="184"/>
      <c r="V82" s="185"/>
      <c r="W82" s="186"/>
      <c r="X82" s="186"/>
      <c r="Y82" s="186"/>
      <c r="Z82" s="186"/>
      <c r="AA82" s="186"/>
      <c r="AB82" s="186"/>
      <c r="AC82" s="186"/>
      <c r="AD82" s="186"/>
      <c r="AE82" s="186"/>
      <c r="AF82" s="186"/>
      <c r="AG82" s="186"/>
      <c r="AH82" s="186"/>
      <c r="AI82" s="186"/>
      <c r="AJ82" s="186"/>
      <c r="AK82" s="186"/>
      <c r="AL82" s="187"/>
      <c r="AM82" s="129" t="s">
        <v>195</v>
      </c>
      <c r="AN82" s="188" t="s">
        <v>190</v>
      </c>
      <c r="AO82" s="189" t="s">
        <v>22</v>
      </c>
      <c r="AP82" s="189"/>
      <c r="AQ82" s="189"/>
      <c r="AR82" s="189"/>
      <c r="AS82" s="189"/>
      <c r="AT82" s="189"/>
      <c r="AU82" s="189"/>
      <c r="AV82" s="189"/>
      <c r="AW82" s="190">
        <v>1262.97</v>
      </c>
      <c r="AX82" s="190">
        <v>0</v>
      </c>
      <c r="AY82" s="190">
        <v>0</v>
      </c>
      <c r="AZ82" s="190">
        <f>BE82</f>
        <v>0</v>
      </c>
      <c r="BA82" s="190">
        <f>BV82</f>
        <v>0</v>
      </c>
      <c r="BB82" s="190">
        <f>CM82</f>
        <v>0</v>
      </c>
      <c r="BC82" s="190">
        <f>DD82</f>
        <v>0</v>
      </c>
      <c r="BD82" s="190">
        <f>AW82-AX82-BC82</f>
        <v>1262.97</v>
      </c>
      <c r="BE82" s="190">
        <f t="shared" si="80"/>
        <v>0</v>
      </c>
      <c r="BF82" s="190">
        <f t="shared" si="80"/>
        <v>0</v>
      </c>
      <c r="BG82" s="190">
        <f t="shared" si="80"/>
        <v>0</v>
      </c>
      <c r="BH82" s="190">
        <f t="shared" si="80"/>
        <v>0</v>
      </c>
      <c r="BI82" s="190">
        <f>BJ82+BK82+BL82</f>
        <v>0</v>
      </c>
      <c r="BJ82" s="191">
        <v>0</v>
      </c>
      <c r="BK82" s="191">
        <v>0</v>
      </c>
      <c r="BL82" s="191">
        <v>0</v>
      </c>
      <c r="BM82" s="190">
        <f>BN82+BO82+BP82</f>
        <v>0</v>
      </c>
      <c r="BN82" s="191">
        <v>0</v>
      </c>
      <c r="BO82" s="191">
        <v>0</v>
      </c>
      <c r="BP82" s="191">
        <v>0</v>
      </c>
      <c r="BQ82" s="190">
        <f>BR82+BS82+BT82</f>
        <v>0</v>
      </c>
      <c r="BR82" s="191">
        <v>0</v>
      </c>
      <c r="BS82" s="191">
        <v>0</v>
      </c>
      <c r="BT82" s="191">
        <v>0</v>
      </c>
      <c r="BU82" s="190">
        <f>$AW82-$AX82-AZ82</f>
        <v>1262.97</v>
      </c>
      <c r="BV82" s="190">
        <f t="shared" si="81"/>
        <v>0</v>
      </c>
      <c r="BW82" s="190">
        <f t="shared" si="81"/>
        <v>0</v>
      </c>
      <c r="BX82" s="190">
        <f t="shared" si="81"/>
        <v>0</v>
      </c>
      <c r="BY82" s="190">
        <f t="shared" si="81"/>
        <v>0</v>
      </c>
      <c r="BZ82" s="190">
        <f>CA82+CB82+CC82</f>
        <v>0</v>
      </c>
      <c r="CA82" s="191">
        <v>0</v>
      </c>
      <c r="CB82" s="191">
        <v>0</v>
      </c>
      <c r="CC82" s="191">
        <v>0</v>
      </c>
      <c r="CD82" s="190">
        <f>CE82+CF82+CG82</f>
        <v>0</v>
      </c>
      <c r="CE82" s="191">
        <v>0</v>
      </c>
      <c r="CF82" s="191">
        <v>0</v>
      </c>
      <c r="CG82" s="191">
        <v>0</v>
      </c>
      <c r="CH82" s="190">
        <f>CI82+CJ82+CK82</f>
        <v>0</v>
      </c>
      <c r="CI82" s="191">
        <v>0</v>
      </c>
      <c r="CJ82" s="191">
        <v>0</v>
      </c>
      <c r="CK82" s="191">
        <v>0</v>
      </c>
      <c r="CL82" s="190">
        <f>$AW82-$AX82-BA82</f>
        <v>1262.97</v>
      </c>
      <c r="CM82" s="190">
        <f t="shared" si="82"/>
        <v>0</v>
      </c>
      <c r="CN82" s="190">
        <f t="shared" si="82"/>
        <v>0</v>
      </c>
      <c r="CO82" s="190">
        <f t="shared" si="82"/>
        <v>0</v>
      </c>
      <c r="CP82" s="190">
        <f t="shared" si="82"/>
        <v>0</v>
      </c>
      <c r="CQ82" s="190">
        <f>CR82+CS82+CT82</f>
        <v>0</v>
      </c>
      <c r="CR82" s="191">
        <v>0</v>
      </c>
      <c r="CS82" s="191">
        <v>0</v>
      </c>
      <c r="CT82" s="191">
        <v>0</v>
      </c>
      <c r="CU82" s="190">
        <f>CV82+CW82+CX82</f>
        <v>0</v>
      </c>
      <c r="CV82" s="191">
        <v>0</v>
      </c>
      <c r="CW82" s="191">
        <v>0</v>
      </c>
      <c r="CX82" s="191">
        <v>0</v>
      </c>
      <c r="CY82" s="190">
        <f>CZ82+DA82+DB82</f>
        <v>0</v>
      </c>
      <c r="CZ82" s="191">
        <v>0</v>
      </c>
      <c r="DA82" s="191">
        <v>0</v>
      </c>
      <c r="DB82" s="191">
        <v>0</v>
      </c>
      <c r="DC82" s="190">
        <f>$AW82-$AX82-BB82</f>
        <v>1262.97</v>
      </c>
      <c r="DD82" s="190">
        <f t="shared" si="83"/>
        <v>0</v>
      </c>
      <c r="DE82" s="190">
        <f t="shared" si="83"/>
        <v>0</v>
      </c>
      <c r="DF82" s="190">
        <f t="shared" si="83"/>
        <v>0</v>
      </c>
      <c r="DG82" s="190">
        <f t="shared" si="83"/>
        <v>0</v>
      </c>
      <c r="DH82" s="190">
        <f>DI82+DJ82+DK82</f>
        <v>0</v>
      </c>
      <c r="DI82" s="191">
        <v>0</v>
      </c>
      <c r="DJ82" s="191">
        <v>0</v>
      </c>
      <c r="DK82" s="191">
        <v>0</v>
      </c>
      <c r="DL82" s="190">
        <f>DM82+DN82+DO82</f>
        <v>0</v>
      </c>
      <c r="DM82" s="191">
        <v>0</v>
      </c>
      <c r="DN82" s="191">
        <v>0</v>
      </c>
      <c r="DO82" s="191">
        <v>0</v>
      </c>
      <c r="DP82" s="190">
        <f>DQ82+DR82+DS82</f>
        <v>0</v>
      </c>
      <c r="DQ82" s="191">
        <v>0</v>
      </c>
      <c r="DR82" s="191">
        <v>0</v>
      </c>
      <c r="DS82" s="191">
        <v>0</v>
      </c>
      <c r="DT82" s="190">
        <f>$AW82-$AX82-BC82</f>
        <v>1262.97</v>
      </c>
      <c r="DU82" s="190">
        <f>BC82-AY82</f>
        <v>0</v>
      </c>
      <c r="DV82" s="191"/>
      <c r="DW82" s="191"/>
      <c r="DX82" s="192"/>
      <c r="DY82" s="191"/>
      <c r="DZ82" s="192"/>
      <c r="EA82" s="193" t="s">
        <v>25</v>
      </c>
      <c r="EB82" s="169">
        <v>0</v>
      </c>
      <c r="EC82" s="138" t="str">
        <f>AN82 &amp; EB82</f>
        <v>Амортизационные отчисления0</v>
      </c>
      <c r="ED82" s="138" t="str">
        <f>AN82&amp;AO82</f>
        <v>Амортизационные отчислениянет</v>
      </c>
      <c r="EE82" s="139"/>
      <c r="EF82" s="139"/>
      <c r="EG82" s="183"/>
      <c r="EH82" s="183"/>
      <c r="EI82" s="183"/>
      <c r="EJ82" s="183"/>
      <c r="EV82" s="139"/>
    </row>
    <row r="83" spans="3:152" ht="11.25" customHeight="1" x14ac:dyDescent="0.25">
      <c r="C83" s="159"/>
      <c r="D83" s="160">
        <v>10</v>
      </c>
      <c r="E83" s="161" t="s">
        <v>226</v>
      </c>
      <c r="F83" s="161" t="s">
        <v>227</v>
      </c>
      <c r="G83" s="161" t="s">
        <v>228</v>
      </c>
      <c r="H83" s="161" t="s">
        <v>249</v>
      </c>
      <c r="I83" s="161" t="s">
        <v>230</v>
      </c>
      <c r="J83" s="161" t="s">
        <v>230</v>
      </c>
      <c r="K83" s="160" t="s">
        <v>231</v>
      </c>
      <c r="L83" s="162"/>
      <c r="M83" s="162"/>
      <c r="N83" s="160">
        <v>4</v>
      </c>
      <c r="O83" s="160">
        <v>2024</v>
      </c>
      <c r="P83" s="163" t="s">
        <v>232</v>
      </c>
      <c r="Q83" s="163" t="s">
        <v>245</v>
      </c>
      <c r="R83" s="164">
        <v>0</v>
      </c>
      <c r="S83" s="165">
        <v>0</v>
      </c>
      <c r="T83" s="166" t="s">
        <v>25</v>
      </c>
      <c r="U83" s="167"/>
      <c r="V83" s="168"/>
      <c r="W83" s="168"/>
      <c r="X83" s="168"/>
      <c r="Y83" s="168"/>
      <c r="Z83" s="168"/>
      <c r="AA83" s="168"/>
      <c r="AB83" s="168"/>
      <c r="AC83" s="168"/>
      <c r="AD83" s="168"/>
      <c r="AE83" s="168"/>
      <c r="AF83" s="168"/>
      <c r="AG83" s="168"/>
      <c r="AH83" s="168"/>
      <c r="AI83" s="168"/>
      <c r="AJ83" s="168"/>
      <c r="AK83" s="168"/>
      <c r="AL83" s="168"/>
      <c r="AM83" s="168"/>
      <c r="AN83" s="168"/>
      <c r="AO83" s="168"/>
      <c r="AP83" s="168"/>
      <c r="AQ83" s="168"/>
      <c r="AR83" s="168"/>
      <c r="AS83" s="168"/>
      <c r="AT83" s="168"/>
      <c r="AU83" s="168"/>
      <c r="AV83" s="168"/>
      <c r="AW83" s="168"/>
      <c r="AX83" s="168"/>
      <c r="AY83" s="168"/>
      <c r="AZ83" s="168"/>
      <c r="BA83" s="168"/>
      <c r="BB83" s="168"/>
      <c r="BC83" s="168"/>
      <c r="BD83" s="168"/>
      <c r="BE83" s="168"/>
      <c r="BF83" s="168"/>
      <c r="BG83" s="168"/>
      <c r="BH83" s="168"/>
      <c r="BI83" s="168"/>
      <c r="BJ83" s="168"/>
      <c r="BK83" s="168"/>
      <c r="BL83" s="168"/>
      <c r="BM83" s="168"/>
      <c r="BN83" s="168"/>
      <c r="BO83" s="168"/>
      <c r="BP83" s="168"/>
      <c r="BQ83" s="168"/>
      <c r="BR83" s="168"/>
      <c r="BS83" s="168"/>
      <c r="BT83" s="168"/>
      <c r="BU83" s="168"/>
      <c r="BV83" s="168"/>
      <c r="BW83" s="168"/>
      <c r="BX83" s="168"/>
      <c r="BY83" s="168"/>
      <c r="BZ83" s="168"/>
      <c r="CA83" s="168"/>
      <c r="CB83" s="168"/>
      <c r="CC83" s="168"/>
      <c r="CD83" s="168"/>
      <c r="CE83" s="168"/>
      <c r="CF83" s="168"/>
      <c r="CG83" s="168"/>
      <c r="CH83" s="168"/>
      <c r="CI83" s="168"/>
      <c r="CJ83" s="168"/>
      <c r="CK83" s="168"/>
      <c r="CL83" s="168"/>
      <c r="CM83" s="168"/>
      <c r="CN83" s="168"/>
      <c r="CO83" s="168"/>
      <c r="CP83" s="168"/>
      <c r="CQ83" s="168"/>
      <c r="CR83" s="168"/>
      <c r="CS83" s="168"/>
      <c r="CT83" s="168"/>
      <c r="CU83" s="168"/>
      <c r="CV83" s="168"/>
      <c r="CW83" s="168"/>
      <c r="CX83" s="168"/>
      <c r="CY83" s="168"/>
      <c r="CZ83" s="168"/>
      <c r="DA83" s="168"/>
      <c r="DB83" s="168"/>
      <c r="DC83" s="168"/>
      <c r="DD83" s="168"/>
      <c r="DE83" s="168"/>
      <c r="DF83" s="168"/>
      <c r="DG83" s="168"/>
      <c r="DH83" s="168"/>
      <c r="DI83" s="168"/>
      <c r="DJ83" s="168"/>
      <c r="DK83" s="168"/>
      <c r="DL83" s="168"/>
      <c r="DM83" s="168"/>
      <c r="DN83" s="168"/>
      <c r="DO83" s="168"/>
      <c r="DP83" s="168"/>
      <c r="DQ83" s="168"/>
      <c r="DR83" s="168"/>
      <c r="DS83" s="168"/>
      <c r="DT83" s="168"/>
      <c r="DU83" s="168"/>
      <c r="DV83" s="168"/>
      <c r="DW83" s="168"/>
      <c r="DX83" s="168"/>
      <c r="DY83" s="168"/>
      <c r="DZ83" s="168"/>
      <c r="EA83" s="168"/>
      <c r="EB83" s="169"/>
      <c r="EC83" s="139"/>
      <c r="ED83" s="139"/>
      <c r="EE83" s="139"/>
      <c r="EF83" s="139"/>
      <c r="EG83" s="139"/>
      <c r="EH83" s="139"/>
      <c r="EI83" s="139"/>
    </row>
    <row r="84" spans="3:152" ht="11.25" customHeight="1" x14ac:dyDescent="0.25">
      <c r="C84" s="159"/>
      <c r="D84" s="170"/>
      <c r="E84" s="171"/>
      <c r="F84" s="171"/>
      <c r="G84" s="171"/>
      <c r="H84" s="171"/>
      <c r="I84" s="171"/>
      <c r="J84" s="171"/>
      <c r="K84" s="170"/>
      <c r="L84" s="172"/>
      <c r="M84" s="172"/>
      <c r="N84" s="170"/>
      <c r="O84" s="170"/>
      <c r="P84" s="173"/>
      <c r="Q84" s="173"/>
      <c r="R84" s="174"/>
      <c r="S84" s="175"/>
      <c r="T84" s="176"/>
      <c r="U84" s="177"/>
      <c r="V84" s="178">
        <v>1</v>
      </c>
      <c r="W84" s="179" t="s">
        <v>234</v>
      </c>
      <c r="X84" s="179"/>
      <c r="Y84" s="179"/>
      <c r="Z84" s="179"/>
      <c r="AA84" s="179"/>
      <c r="AB84" s="179"/>
      <c r="AC84" s="179"/>
      <c r="AD84" s="179"/>
      <c r="AE84" s="179"/>
      <c r="AF84" s="179"/>
      <c r="AG84" s="179"/>
      <c r="AH84" s="179"/>
      <c r="AI84" s="179"/>
      <c r="AJ84" s="179"/>
      <c r="AK84" s="179"/>
      <c r="AL84" s="180"/>
      <c r="AM84" s="181"/>
      <c r="AN84" s="182"/>
      <c r="AO84" s="182"/>
      <c r="AP84" s="182"/>
      <c r="AQ84" s="182"/>
      <c r="AR84" s="182"/>
      <c r="AS84" s="182"/>
      <c r="AT84" s="182"/>
      <c r="AU84" s="182"/>
      <c r="AV84" s="182"/>
      <c r="AW84" s="78"/>
      <c r="AX84" s="78"/>
      <c r="AY84" s="78"/>
      <c r="AZ84" s="78"/>
      <c r="BA84" s="78"/>
      <c r="BB84" s="78"/>
      <c r="BC84" s="78"/>
      <c r="BD84" s="78"/>
      <c r="BE84" s="78"/>
      <c r="BF84" s="78"/>
      <c r="BG84" s="78"/>
      <c r="BH84" s="78"/>
      <c r="BI84" s="78"/>
      <c r="BJ84" s="78"/>
      <c r="BK84" s="78"/>
      <c r="BL84" s="78"/>
      <c r="BM84" s="78"/>
      <c r="BN84" s="78"/>
      <c r="BO84" s="78"/>
      <c r="BP84" s="78"/>
      <c r="BQ84" s="78"/>
      <c r="BR84" s="78"/>
      <c r="BS84" s="78"/>
      <c r="BT84" s="78"/>
      <c r="BU84" s="78"/>
      <c r="BV84" s="78"/>
      <c r="BW84" s="78"/>
      <c r="BX84" s="78"/>
      <c r="BY84" s="78"/>
      <c r="BZ84" s="78"/>
      <c r="CA84" s="78"/>
      <c r="CB84" s="78"/>
      <c r="CC84" s="78"/>
      <c r="CD84" s="78"/>
      <c r="CE84" s="78"/>
      <c r="CF84" s="78"/>
      <c r="CG84" s="78"/>
      <c r="CH84" s="78"/>
      <c r="CI84" s="78"/>
      <c r="CJ84" s="78"/>
      <c r="CK84" s="78"/>
      <c r="CL84" s="78"/>
      <c r="CM84" s="78"/>
      <c r="CN84" s="78"/>
      <c r="CO84" s="78"/>
      <c r="CP84" s="78"/>
      <c r="CQ84" s="78"/>
      <c r="CR84" s="78"/>
      <c r="CS84" s="78"/>
      <c r="CT84" s="78"/>
      <c r="CU84" s="78"/>
      <c r="CV84" s="78"/>
      <c r="CW84" s="78"/>
      <c r="CX84" s="78"/>
      <c r="CY84" s="78"/>
      <c r="CZ84" s="78"/>
      <c r="DA84" s="78"/>
      <c r="DB84" s="78"/>
      <c r="DC84" s="78"/>
      <c r="DD84" s="78"/>
      <c r="DE84" s="78"/>
      <c r="DF84" s="78"/>
      <c r="DG84" s="78"/>
      <c r="DH84" s="78"/>
      <c r="DI84" s="78"/>
      <c r="DJ84" s="78"/>
      <c r="DK84" s="78"/>
      <c r="DL84" s="78"/>
      <c r="DM84" s="78"/>
      <c r="DN84" s="78"/>
      <c r="DO84" s="78"/>
      <c r="DP84" s="78"/>
      <c r="DQ84" s="78"/>
      <c r="DR84" s="78"/>
      <c r="DS84" s="78"/>
      <c r="DT84" s="78"/>
      <c r="DU84" s="78"/>
      <c r="DV84" s="78"/>
      <c r="DW84" s="78"/>
      <c r="DX84" s="78"/>
      <c r="DY84" s="78"/>
      <c r="DZ84" s="78"/>
      <c r="EA84" s="78"/>
      <c r="EB84" s="169"/>
      <c r="EC84" s="183"/>
      <c r="ED84" s="183"/>
      <c r="EE84" s="183"/>
      <c r="EF84" s="139"/>
      <c r="EG84" s="183"/>
      <c r="EH84" s="183"/>
      <c r="EI84" s="183"/>
      <c r="EJ84" s="183"/>
      <c r="EK84" s="183"/>
    </row>
    <row r="85" spans="3:152" ht="15" customHeight="1" x14ac:dyDescent="0.25">
      <c r="C85" s="159"/>
      <c r="D85" s="170"/>
      <c r="E85" s="171"/>
      <c r="F85" s="171"/>
      <c r="G85" s="171"/>
      <c r="H85" s="171"/>
      <c r="I85" s="171"/>
      <c r="J85" s="171"/>
      <c r="K85" s="170"/>
      <c r="L85" s="172"/>
      <c r="M85" s="172"/>
      <c r="N85" s="170"/>
      <c r="O85" s="170"/>
      <c r="P85" s="173"/>
      <c r="Q85" s="173"/>
      <c r="R85" s="174"/>
      <c r="S85" s="175"/>
      <c r="T85" s="176"/>
      <c r="U85" s="184"/>
      <c r="V85" s="185"/>
      <c r="W85" s="186"/>
      <c r="X85" s="186"/>
      <c r="Y85" s="186"/>
      <c r="Z85" s="186"/>
      <c r="AA85" s="186"/>
      <c r="AB85" s="186"/>
      <c r="AC85" s="186"/>
      <c r="AD85" s="186"/>
      <c r="AE85" s="186"/>
      <c r="AF85" s="186"/>
      <c r="AG85" s="186"/>
      <c r="AH85" s="186"/>
      <c r="AI85" s="186"/>
      <c r="AJ85" s="186"/>
      <c r="AK85" s="186"/>
      <c r="AL85" s="187"/>
      <c r="AM85" s="129" t="s">
        <v>235</v>
      </c>
      <c r="AN85" s="188" t="s">
        <v>188</v>
      </c>
      <c r="AO85" s="189" t="s">
        <v>22</v>
      </c>
      <c r="AP85" s="189"/>
      <c r="AQ85" s="189"/>
      <c r="AR85" s="189"/>
      <c r="AS85" s="189"/>
      <c r="AT85" s="189"/>
      <c r="AU85" s="189"/>
      <c r="AV85" s="189"/>
      <c r="AW85" s="190">
        <v>5516.38</v>
      </c>
      <c r="AX85" s="190">
        <v>0</v>
      </c>
      <c r="AY85" s="190">
        <v>0</v>
      </c>
      <c r="AZ85" s="190">
        <f>BE85</f>
        <v>0</v>
      </c>
      <c r="BA85" s="190">
        <f>BV85</f>
        <v>0</v>
      </c>
      <c r="BB85" s="190">
        <f>CM85</f>
        <v>0</v>
      </c>
      <c r="BC85" s="190">
        <f>DD85</f>
        <v>0</v>
      </c>
      <c r="BD85" s="190">
        <f>AW85-AX85-BC85</f>
        <v>5516.38</v>
      </c>
      <c r="BE85" s="190">
        <f t="shared" ref="BE85:BH86" si="84">BQ85</f>
        <v>0</v>
      </c>
      <c r="BF85" s="190">
        <f t="shared" si="84"/>
        <v>0</v>
      </c>
      <c r="BG85" s="190">
        <f t="shared" si="84"/>
        <v>0</v>
      </c>
      <c r="BH85" s="190">
        <f t="shared" si="84"/>
        <v>0</v>
      </c>
      <c r="BI85" s="190">
        <f>BJ85+BK85+BL85</f>
        <v>0</v>
      </c>
      <c r="BJ85" s="191">
        <v>0</v>
      </c>
      <c r="BK85" s="191">
        <v>0</v>
      </c>
      <c r="BL85" s="191">
        <v>0</v>
      </c>
      <c r="BM85" s="190">
        <f>BN85+BO85+BP85</f>
        <v>0</v>
      </c>
      <c r="BN85" s="191">
        <v>0</v>
      </c>
      <c r="BO85" s="191">
        <v>0</v>
      </c>
      <c r="BP85" s="191">
        <v>0</v>
      </c>
      <c r="BQ85" s="190">
        <f>BR85+BS85+BT85</f>
        <v>0</v>
      </c>
      <c r="BR85" s="191">
        <v>0</v>
      </c>
      <c r="BS85" s="191">
        <v>0</v>
      </c>
      <c r="BT85" s="191">
        <v>0</v>
      </c>
      <c r="BU85" s="190">
        <f>$AW85-$AX85-AZ85</f>
        <v>5516.38</v>
      </c>
      <c r="BV85" s="190">
        <f t="shared" ref="BV85:BY86" si="85">CH85</f>
        <v>0</v>
      </c>
      <c r="BW85" s="190">
        <f t="shared" si="85"/>
        <v>0</v>
      </c>
      <c r="BX85" s="190">
        <f t="shared" si="85"/>
        <v>0</v>
      </c>
      <c r="BY85" s="190">
        <f t="shared" si="85"/>
        <v>0</v>
      </c>
      <c r="BZ85" s="190">
        <f>CA85+CB85+CC85</f>
        <v>0</v>
      </c>
      <c r="CA85" s="191">
        <v>0</v>
      </c>
      <c r="CB85" s="191">
        <v>0</v>
      </c>
      <c r="CC85" s="191">
        <v>0</v>
      </c>
      <c r="CD85" s="190">
        <f>CE85+CF85+CG85</f>
        <v>0</v>
      </c>
      <c r="CE85" s="191">
        <v>0</v>
      </c>
      <c r="CF85" s="191">
        <v>0</v>
      </c>
      <c r="CG85" s="191">
        <v>0</v>
      </c>
      <c r="CH85" s="190">
        <f>CI85+CJ85+CK85</f>
        <v>0</v>
      </c>
      <c r="CI85" s="191">
        <v>0</v>
      </c>
      <c r="CJ85" s="191">
        <v>0</v>
      </c>
      <c r="CK85" s="191">
        <v>0</v>
      </c>
      <c r="CL85" s="190">
        <f>$AW85-$AX85-BA85</f>
        <v>5516.38</v>
      </c>
      <c r="CM85" s="190">
        <f t="shared" ref="CM85:CP86" si="86">CY85</f>
        <v>0</v>
      </c>
      <c r="CN85" s="190">
        <f t="shared" si="86"/>
        <v>0</v>
      </c>
      <c r="CO85" s="190">
        <f t="shared" si="86"/>
        <v>0</v>
      </c>
      <c r="CP85" s="190">
        <f t="shared" si="86"/>
        <v>0</v>
      </c>
      <c r="CQ85" s="190">
        <f>CR85+CS85+CT85</f>
        <v>0</v>
      </c>
      <c r="CR85" s="191">
        <v>0</v>
      </c>
      <c r="CS85" s="191">
        <v>0</v>
      </c>
      <c r="CT85" s="191">
        <v>0</v>
      </c>
      <c r="CU85" s="190">
        <f>CV85+CW85+CX85</f>
        <v>0</v>
      </c>
      <c r="CV85" s="191">
        <v>0</v>
      </c>
      <c r="CW85" s="191">
        <v>0</v>
      </c>
      <c r="CX85" s="191">
        <v>0</v>
      </c>
      <c r="CY85" s="190">
        <f>CZ85+DA85+DB85</f>
        <v>0</v>
      </c>
      <c r="CZ85" s="191">
        <v>0</v>
      </c>
      <c r="DA85" s="191">
        <v>0</v>
      </c>
      <c r="DB85" s="191">
        <v>0</v>
      </c>
      <c r="DC85" s="190">
        <f>$AW85-$AX85-BB85</f>
        <v>5516.38</v>
      </c>
      <c r="DD85" s="190">
        <f t="shared" ref="DD85:DG86" si="87">DP85</f>
        <v>0</v>
      </c>
      <c r="DE85" s="190">
        <f t="shared" si="87"/>
        <v>0</v>
      </c>
      <c r="DF85" s="190">
        <f t="shared" si="87"/>
        <v>0</v>
      </c>
      <c r="DG85" s="190">
        <f t="shared" si="87"/>
        <v>0</v>
      </c>
      <c r="DH85" s="190">
        <f>DI85+DJ85+DK85</f>
        <v>0</v>
      </c>
      <c r="DI85" s="191">
        <v>0</v>
      </c>
      <c r="DJ85" s="191">
        <v>0</v>
      </c>
      <c r="DK85" s="191">
        <v>0</v>
      </c>
      <c r="DL85" s="190">
        <f>DM85+DN85+DO85</f>
        <v>0</v>
      </c>
      <c r="DM85" s="191">
        <v>0</v>
      </c>
      <c r="DN85" s="191">
        <v>0</v>
      </c>
      <c r="DO85" s="191">
        <v>0</v>
      </c>
      <c r="DP85" s="190">
        <f>DQ85+DR85+DS85</f>
        <v>0</v>
      </c>
      <c r="DQ85" s="191">
        <v>0</v>
      </c>
      <c r="DR85" s="191">
        <v>0</v>
      </c>
      <c r="DS85" s="191">
        <v>0</v>
      </c>
      <c r="DT85" s="190">
        <f>$AW85-$AX85-BC85</f>
        <v>5516.38</v>
      </c>
      <c r="DU85" s="190">
        <f>BC85-AY85</f>
        <v>0</v>
      </c>
      <c r="DV85" s="191"/>
      <c r="DW85" s="191"/>
      <c r="DX85" s="192"/>
      <c r="DY85" s="191"/>
      <c r="DZ85" s="192"/>
      <c r="EA85" s="193" t="s">
        <v>25</v>
      </c>
      <c r="EB85" s="169">
        <v>0</v>
      </c>
      <c r="EC85" s="138" t="str">
        <f>AN85 &amp; EB85</f>
        <v>Прибыль направляемая на инвестиции0</v>
      </c>
      <c r="ED85" s="138" t="str">
        <f>AN85&amp;AO85</f>
        <v>Прибыль направляемая на инвестициинет</v>
      </c>
      <c r="EE85" s="139"/>
      <c r="EF85" s="139"/>
      <c r="EG85" s="183"/>
      <c r="EH85" s="183"/>
      <c r="EI85" s="183"/>
      <c r="EJ85" s="183"/>
      <c r="EV85" s="139"/>
    </row>
    <row r="86" spans="3:152" ht="15" customHeight="1" thickBot="1" x14ac:dyDescent="0.3">
      <c r="C86" s="159"/>
      <c r="D86" s="170"/>
      <c r="E86" s="171"/>
      <c r="F86" s="171"/>
      <c r="G86" s="171"/>
      <c r="H86" s="171"/>
      <c r="I86" s="171"/>
      <c r="J86" s="171"/>
      <c r="K86" s="170"/>
      <c r="L86" s="172"/>
      <c r="M86" s="172"/>
      <c r="N86" s="170"/>
      <c r="O86" s="170"/>
      <c r="P86" s="173"/>
      <c r="Q86" s="173"/>
      <c r="R86" s="174"/>
      <c r="S86" s="175"/>
      <c r="T86" s="176"/>
      <c r="U86" s="184"/>
      <c r="V86" s="185"/>
      <c r="W86" s="186"/>
      <c r="X86" s="186"/>
      <c r="Y86" s="186"/>
      <c r="Z86" s="186"/>
      <c r="AA86" s="186"/>
      <c r="AB86" s="186"/>
      <c r="AC86" s="186"/>
      <c r="AD86" s="186"/>
      <c r="AE86" s="186"/>
      <c r="AF86" s="186"/>
      <c r="AG86" s="186"/>
      <c r="AH86" s="186"/>
      <c r="AI86" s="186"/>
      <c r="AJ86" s="186"/>
      <c r="AK86" s="186"/>
      <c r="AL86" s="187"/>
      <c r="AM86" s="129" t="s">
        <v>195</v>
      </c>
      <c r="AN86" s="188" t="s">
        <v>190</v>
      </c>
      <c r="AO86" s="189" t="s">
        <v>22</v>
      </c>
      <c r="AP86" s="189"/>
      <c r="AQ86" s="189"/>
      <c r="AR86" s="189"/>
      <c r="AS86" s="189"/>
      <c r="AT86" s="189"/>
      <c r="AU86" s="189"/>
      <c r="AV86" s="189"/>
      <c r="AW86" s="190">
        <v>2121.2600000000002</v>
      </c>
      <c r="AX86" s="190">
        <v>0</v>
      </c>
      <c r="AY86" s="190">
        <v>0</v>
      </c>
      <c r="AZ86" s="190">
        <f>BE86</f>
        <v>0</v>
      </c>
      <c r="BA86" s="190">
        <f>BV86</f>
        <v>0</v>
      </c>
      <c r="BB86" s="190">
        <f>CM86</f>
        <v>0</v>
      </c>
      <c r="BC86" s="190">
        <f>DD86</f>
        <v>0</v>
      </c>
      <c r="BD86" s="190">
        <f>AW86-AX86-BC86</f>
        <v>2121.2600000000002</v>
      </c>
      <c r="BE86" s="190">
        <f t="shared" si="84"/>
        <v>0</v>
      </c>
      <c r="BF86" s="190">
        <f t="shared" si="84"/>
        <v>0</v>
      </c>
      <c r="BG86" s="190">
        <f t="shared" si="84"/>
        <v>0</v>
      </c>
      <c r="BH86" s="190">
        <f t="shared" si="84"/>
        <v>0</v>
      </c>
      <c r="BI86" s="190">
        <f>BJ86+BK86+BL86</f>
        <v>0</v>
      </c>
      <c r="BJ86" s="191">
        <v>0</v>
      </c>
      <c r="BK86" s="191">
        <v>0</v>
      </c>
      <c r="BL86" s="191">
        <v>0</v>
      </c>
      <c r="BM86" s="190">
        <f>BN86+BO86+BP86</f>
        <v>0</v>
      </c>
      <c r="BN86" s="191">
        <v>0</v>
      </c>
      <c r="BO86" s="191">
        <v>0</v>
      </c>
      <c r="BP86" s="191">
        <v>0</v>
      </c>
      <c r="BQ86" s="190">
        <f>BR86+BS86+BT86</f>
        <v>0</v>
      </c>
      <c r="BR86" s="191">
        <v>0</v>
      </c>
      <c r="BS86" s="191">
        <v>0</v>
      </c>
      <c r="BT86" s="191">
        <v>0</v>
      </c>
      <c r="BU86" s="190">
        <f>$AW86-$AX86-AZ86</f>
        <v>2121.2600000000002</v>
      </c>
      <c r="BV86" s="190">
        <f t="shared" si="85"/>
        <v>0</v>
      </c>
      <c r="BW86" s="190">
        <f t="shared" si="85"/>
        <v>0</v>
      </c>
      <c r="BX86" s="190">
        <f t="shared" si="85"/>
        <v>0</v>
      </c>
      <c r="BY86" s="190">
        <f t="shared" si="85"/>
        <v>0</v>
      </c>
      <c r="BZ86" s="190">
        <f>CA86+CB86+CC86</f>
        <v>0</v>
      </c>
      <c r="CA86" s="191">
        <v>0</v>
      </c>
      <c r="CB86" s="191">
        <v>0</v>
      </c>
      <c r="CC86" s="191">
        <v>0</v>
      </c>
      <c r="CD86" s="190">
        <f>CE86+CF86+CG86</f>
        <v>0</v>
      </c>
      <c r="CE86" s="191">
        <v>0</v>
      </c>
      <c r="CF86" s="191">
        <v>0</v>
      </c>
      <c r="CG86" s="191">
        <v>0</v>
      </c>
      <c r="CH86" s="190">
        <f>CI86+CJ86+CK86</f>
        <v>0</v>
      </c>
      <c r="CI86" s="191">
        <v>0</v>
      </c>
      <c r="CJ86" s="191">
        <v>0</v>
      </c>
      <c r="CK86" s="191">
        <v>0</v>
      </c>
      <c r="CL86" s="190">
        <f>$AW86-$AX86-BA86</f>
        <v>2121.2600000000002</v>
      </c>
      <c r="CM86" s="190">
        <f t="shared" si="86"/>
        <v>0</v>
      </c>
      <c r="CN86" s="190">
        <f t="shared" si="86"/>
        <v>0</v>
      </c>
      <c r="CO86" s="190">
        <f t="shared" si="86"/>
        <v>0</v>
      </c>
      <c r="CP86" s="190">
        <f t="shared" si="86"/>
        <v>0</v>
      </c>
      <c r="CQ86" s="190">
        <f>CR86+CS86+CT86</f>
        <v>0</v>
      </c>
      <c r="CR86" s="191">
        <v>0</v>
      </c>
      <c r="CS86" s="191">
        <v>0</v>
      </c>
      <c r="CT86" s="191">
        <v>0</v>
      </c>
      <c r="CU86" s="190">
        <f>CV86+CW86+CX86</f>
        <v>0</v>
      </c>
      <c r="CV86" s="191">
        <v>0</v>
      </c>
      <c r="CW86" s="191">
        <v>0</v>
      </c>
      <c r="CX86" s="191">
        <v>0</v>
      </c>
      <c r="CY86" s="190">
        <f>CZ86+DA86+DB86</f>
        <v>0</v>
      </c>
      <c r="CZ86" s="191">
        <v>0</v>
      </c>
      <c r="DA86" s="191">
        <v>0</v>
      </c>
      <c r="DB86" s="191">
        <v>0</v>
      </c>
      <c r="DC86" s="190">
        <f>$AW86-$AX86-BB86</f>
        <v>2121.2600000000002</v>
      </c>
      <c r="DD86" s="190">
        <f t="shared" si="87"/>
        <v>0</v>
      </c>
      <c r="DE86" s="190">
        <f t="shared" si="87"/>
        <v>0</v>
      </c>
      <c r="DF86" s="190">
        <f t="shared" si="87"/>
        <v>0</v>
      </c>
      <c r="DG86" s="190">
        <f t="shared" si="87"/>
        <v>0</v>
      </c>
      <c r="DH86" s="190">
        <f>DI86+DJ86+DK86</f>
        <v>0</v>
      </c>
      <c r="DI86" s="191">
        <v>0</v>
      </c>
      <c r="DJ86" s="191">
        <v>0</v>
      </c>
      <c r="DK86" s="191">
        <v>0</v>
      </c>
      <c r="DL86" s="190">
        <f>DM86+DN86+DO86</f>
        <v>0</v>
      </c>
      <c r="DM86" s="191">
        <v>0</v>
      </c>
      <c r="DN86" s="191">
        <v>0</v>
      </c>
      <c r="DO86" s="191">
        <v>0</v>
      </c>
      <c r="DP86" s="190">
        <f>DQ86+DR86+DS86</f>
        <v>0</v>
      </c>
      <c r="DQ86" s="191">
        <v>0</v>
      </c>
      <c r="DR86" s="191">
        <v>0</v>
      </c>
      <c r="DS86" s="191">
        <v>0</v>
      </c>
      <c r="DT86" s="190">
        <f>$AW86-$AX86-BC86</f>
        <v>2121.2600000000002</v>
      </c>
      <c r="DU86" s="190">
        <f>BC86-AY86</f>
        <v>0</v>
      </c>
      <c r="DV86" s="191"/>
      <c r="DW86" s="191"/>
      <c r="DX86" s="192"/>
      <c r="DY86" s="191"/>
      <c r="DZ86" s="192"/>
      <c r="EA86" s="193" t="s">
        <v>25</v>
      </c>
      <c r="EB86" s="169">
        <v>0</v>
      </c>
      <c r="EC86" s="138" t="str">
        <f>AN86 &amp; EB86</f>
        <v>Амортизационные отчисления0</v>
      </c>
      <c r="ED86" s="138" t="str">
        <f>AN86&amp;AO86</f>
        <v>Амортизационные отчислениянет</v>
      </c>
      <c r="EE86" s="139"/>
      <c r="EF86" s="139"/>
      <c r="EG86" s="183"/>
      <c r="EH86" s="183"/>
      <c r="EI86" s="183"/>
      <c r="EJ86" s="183"/>
      <c r="EV86" s="139"/>
    </row>
    <row r="87" spans="3:152" ht="11.25" customHeight="1" x14ac:dyDescent="0.25">
      <c r="C87" s="159"/>
      <c r="D87" s="160">
        <v>11</v>
      </c>
      <c r="E87" s="161" t="s">
        <v>226</v>
      </c>
      <c r="F87" s="161" t="s">
        <v>227</v>
      </c>
      <c r="G87" s="161" t="s">
        <v>228</v>
      </c>
      <c r="H87" s="161" t="s">
        <v>250</v>
      </c>
      <c r="I87" s="161" t="s">
        <v>230</v>
      </c>
      <c r="J87" s="161" t="s">
        <v>230</v>
      </c>
      <c r="K87" s="160" t="s">
        <v>231</v>
      </c>
      <c r="L87" s="162"/>
      <c r="M87" s="162"/>
      <c r="N87" s="160">
        <v>5</v>
      </c>
      <c r="O87" s="160">
        <v>2025</v>
      </c>
      <c r="P87" s="163" t="s">
        <v>232</v>
      </c>
      <c r="Q87" s="163" t="s">
        <v>251</v>
      </c>
      <c r="R87" s="164">
        <v>0</v>
      </c>
      <c r="S87" s="165">
        <v>0</v>
      </c>
      <c r="T87" s="166" t="s">
        <v>25</v>
      </c>
      <c r="U87" s="167"/>
      <c r="V87" s="168"/>
      <c r="W87" s="168"/>
      <c r="X87" s="168"/>
      <c r="Y87" s="168"/>
      <c r="Z87" s="168"/>
      <c r="AA87" s="168"/>
      <c r="AB87" s="168"/>
      <c r="AC87" s="168"/>
      <c r="AD87" s="168"/>
      <c r="AE87" s="168"/>
      <c r="AF87" s="168"/>
      <c r="AG87" s="168"/>
      <c r="AH87" s="168"/>
      <c r="AI87" s="168"/>
      <c r="AJ87" s="168"/>
      <c r="AK87" s="168"/>
      <c r="AL87" s="168"/>
      <c r="AM87" s="168"/>
      <c r="AN87" s="168"/>
      <c r="AO87" s="168"/>
      <c r="AP87" s="168"/>
      <c r="AQ87" s="168"/>
      <c r="AR87" s="168"/>
      <c r="AS87" s="168"/>
      <c r="AT87" s="168"/>
      <c r="AU87" s="168"/>
      <c r="AV87" s="168"/>
      <c r="AW87" s="168"/>
      <c r="AX87" s="168"/>
      <c r="AY87" s="168"/>
      <c r="AZ87" s="168"/>
      <c r="BA87" s="168"/>
      <c r="BB87" s="168"/>
      <c r="BC87" s="168"/>
      <c r="BD87" s="168"/>
      <c r="BE87" s="168"/>
      <c r="BF87" s="168"/>
      <c r="BG87" s="168"/>
      <c r="BH87" s="168"/>
      <c r="BI87" s="168"/>
      <c r="BJ87" s="168"/>
      <c r="BK87" s="168"/>
      <c r="BL87" s="168"/>
      <c r="BM87" s="168"/>
      <c r="BN87" s="168"/>
      <c r="BO87" s="168"/>
      <c r="BP87" s="168"/>
      <c r="BQ87" s="168"/>
      <c r="BR87" s="168"/>
      <c r="BS87" s="168"/>
      <c r="BT87" s="168"/>
      <c r="BU87" s="168"/>
      <c r="BV87" s="168"/>
      <c r="BW87" s="168"/>
      <c r="BX87" s="168"/>
      <c r="BY87" s="168"/>
      <c r="BZ87" s="168"/>
      <c r="CA87" s="168"/>
      <c r="CB87" s="168"/>
      <c r="CC87" s="168"/>
      <c r="CD87" s="168"/>
      <c r="CE87" s="168"/>
      <c r="CF87" s="168"/>
      <c r="CG87" s="168"/>
      <c r="CH87" s="168"/>
      <c r="CI87" s="168"/>
      <c r="CJ87" s="168"/>
      <c r="CK87" s="168"/>
      <c r="CL87" s="168"/>
      <c r="CM87" s="168"/>
      <c r="CN87" s="168"/>
      <c r="CO87" s="168"/>
      <c r="CP87" s="168"/>
      <c r="CQ87" s="168"/>
      <c r="CR87" s="168"/>
      <c r="CS87" s="168"/>
      <c r="CT87" s="168"/>
      <c r="CU87" s="168"/>
      <c r="CV87" s="168"/>
      <c r="CW87" s="168"/>
      <c r="CX87" s="168"/>
      <c r="CY87" s="168"/>
      <c r="CZ87" s="168"/>
      <c r="DA87" s="168"/>
      <c r="DB87" s="168"/>
      <c r="DC87" s="168"/>
      <c r="DD87" s="168"/>
      <c r="DE87" s="168"/>
      <c r="DF87" s="168"/>
      <c r="DG87" s="168"/>
      <c r="DH87" s="168"/>
      <c r="DI87" s="168"/>
      <c r="DJ87" s="168"/>
      <c r="DK87" s="168"/>
      <c r="DL87" s="168"/>
      <c r="DM87" s="168"/>
      <c r="DN87" s="168"/>
      <c r="DO87" s="168"/>
      <c r="DP87" s="168"/>
      <c r="DQ87" s="168"/>
      <c r="DR87" s="168"/>
      <c r="DS87" s="168"/>
      <c r="DT87" s="168"/>
      <c r="DU87" s="168"/>
      <c r="DV87" s="168"/>
      <c r="DW87" s="168"/>
      <c r="DX87" s="168"/>
      <c r="DY87" s="168"/>
      <c r="DZ87" s="168"/>
      <c r="EA87" s="168"/>
      <c r="EB87" s="169"/>
      <c r="EC87" s="139"/>
      <c r="ED87" s="139"/>
      <c r="EE87" s="139"/>
      <c r="EF87" s="139"/>
      <c r="EG87" s="139"/>
      <c r="EH87" s="139"/>
      <c r="EI87" s="139"/>
    </row>
    <row r="88" spans="3:152" ht="11.25" customHeight="1" x14ac:dyDescent="0.25">
      <c r="C88" s="159"/>
      <c r="D88" s="170"/>
      <c r="E88" s="171"/>
      <c r="F88" s="171"/>
      <c r="G88" s="171"/>
      <c r="H88" s="171"/>
      <c r="I88" s="171"/>
      <c r="J88" s="171"/>
      <c r="K88" s="170"/>
      <c r="L88" s="172"/>
      <c r="M88" s="172"/>
      <c r="N88" s="170"/>
      <c r="O88" s="170"/>
      <c r="P88" s="173"/>
      <c r="Q88" s="173"/>
      <c r="R88" s="174"/>
      <c r="S88" s="175"/>
      <c r="T88" s="176"/>
      <c r="U88" s="177"/>
      <c r="V88" s="178">
        <v>1</v>
      </c>
      <c r="W88" s="179" t="s">
        <v>234</v>
      </c>
      <c r="X88" s="179"/>
      <c r="Y88" s="179"/>
      <c r="Z88" s="179"/>
      <c r="AA88" s="179"/>
      <c r="AB88" s="179"/>
      <c r="AC88" s="179"/>
      <c r="AD88" s="179"/>
      <c r="AE88" s="179"/>
      <c r="AF88" s="179"/>
      <c r="AG88" s="179"/>
      <c r="AH88" s="179"/>
      <c r="AI88" s="179"/>
      <c r="AJ88" s="179"/>
      <c r="AK88" s="179"/>
      <c r="AL88" s="180"/>
      <c r="AM88" s="181"/>
      <c r="AN88" s="182"/>
      <c r="AO88" s="182"/>
      <c r="AP88" s="182"/>
      <c r="AQ88" s="182"/>
      <c r="AR88" s="182"/>
      <c r="AS88" s="182"/>
      <c r="AT88" s="182"/>
      <c r="AU88" s="182"/>
      <c r="AV88" s="182"/>
      <c r="AW88" s="78"/>
      <c r="AX88" s="78"/>
      <c r="AY88" s="78"/>
      <c r="AZ88" s="78"/>
      <c r="BA88" s="78"/>
      <c r="BB88" s="78"/>
      <c r="BC88" s="78"/>
      <c r="BD88" s="78"/>
      <c r="BE88" s="78"/>
      <c r="BF88" s="78"/>
      <c r="BG88" s="78"/>
      <c r="BH88" s="78"/>
      <c r="BI88" s="78"/>
      <c r="BJ88" s="78"/>
      <c r="BK88" s="78"/>
      <c r="BL88" s="78"/>
      <c r="BM88" s="78"/>
      <c r="BN88" s="78"/>
      <c r="BO88" s="78"/>
      <c r="BP88" s="78"/>
      <c r="BQ88" s="78"/>
      <c r="BR88" s="78"/>
      <c r="BS88" s="78"/>
      <c r="BT88" s="78"/>
      <c r="BU88" s="78"/>
      <c r="BV88" s="78"/>
      <c r="BW88" s="78"/>
      <c r="BX88" s="78"/>
      <c r="BY88" s="78"/>
      <c r="BZ88" s="78"/>
      <c r="CA88" s="78"/>
      <c r="CB88" s="78"/>
      <c r="CC88" s="78"/>
      <c r="CD88" s="78"/>
      <c r="CE88" s="78"/>
      <c r="CF88" s="78"/>
      <c r="CG88" s="78"/>
      <c r="CH88" s="78"/>
      <c r="CI88" s="78"/>
      <c r="CJ88" s="78"/>
      <c r="CK88" s="78"/>
      <c r="CL88" s="78"/>
      <c r="CM88" s="78"/>
      <c r="CN88" s="78"/>
      <c r="CO88" s="78"/>
      <c r="CP88" s="78"/>
      <c r="CQ88" s="78"/>
      <c r="CR88" s="78"/>
      <c r="CS88" s="78"/>
      <c r="CT88" s="78"/>
      <c r="CU88" s="78"/>
      <c r="CV88" s="78"/>
      <c r="CW88" s="78"/>
      <c r="CX88" s="78"/>
      <c r="CY88" s="78"/>
      <c r="CZ88" s="78"/>
      <c r="DA88" s="78"/>
      <c r="DB88" s="78"/>
      <c r="DC88" s="78"/>
      <c r="DD88" s="78"/>
      <c r="DE88" s="78"/>
      <c r="DF88" s="78"/>
      <c r="DG88" s="78"/>
      <c r="DH88" s="78"/>
      <c r="DI88" s="78"/>
      <c r="DJ88" s="78"/>
      <c r="DK88" s="78"/>
      <c r="DL88" s="78"/>
      <c r="DM88" s="78"/>
      <c r="DN88" s="78"/>
      <c r="DO88" s="78"/>
      <c r="DP88" s="78"/>
      <c r="DQ88" s="78"/>
      <c r="DR88" s="78"/>
      <c r="DS88" s="78"/>
      <c r="DT88" s="78"/>
      <c r="DU88" s="78"/>
      <c r="DV88" s="78"/>
      <c r="DW88" s="78"/>
      <c r="DX88" s="78"/>
      <c r="DY88" s="78"/>
      <c r="DZ88" s="78"/>
      <c r="EA88" s="78"/>
      <c r="EB88" s="169"/>
      <c r="EC88" s="183"/>
      <c r="ED88" s="183"/>
      <c r="EE88" s="183"/>
      <c r="EF88" s="139"/>
      <c r="EG88" s="183"/>
      <c r="EH88" s="183"/>
      <c r="EI88" s="183"/>
      <c r="EJ88" s="183"/>
      <c r="EK88" s="183"/>
    </row>
    <row r="89" spans="3:152" ht="15" customHeight="1" x14ac:dyDescent="0.25">
      <c r="C89" s="159"/>
      <c r="D89" s="170"/>
      <c r="E89" s="171"/>
      <c r="F89" s="171"/>
      <c r="G89" s="171"/>
      <c r="H89" s="171"/>
      <c r="I89" s="171"/>
      <c r="J89" s="171"/>
      <c r="K89" s="170"/>
      <c r="L89" s="172"/>
      <c r="M89" s="172"/>
      <c r="N89" s="170"/>
      <c r="O89" s="170"/>
      <c r="P89" s="173"/>
      <c r="Q89" s="173"/>
      <c r="R89" s="174"/>
      <c r="S89" s="175"/>
      <c r="T89" s="176"/>
      <c r="U89" s="184"/>
      <c r="V89" s="185"/>
      <c r="W89" s="186"/>
      <c r="X89" s="186"/>
      <c r="Y89" s="186"/>
      <c r="Z89" s="186"/>
      <c r="AA89" s="186"/>
      <c r="AB89" s="186"/>
      <c r="AC89" s="186"/>
      <c r="AD89" s="186"/>
      <c r="AE89" s="186"/>
      <c r="AF89" s="186"/>
      <c r="AG89" s="186"/>
      <c r="AH89" s="186"/>
      <c r="AI89" s="186"/>
      <c r="AJ89" s="186"/>
      <c r="AK89" s="186"/>
      <c r="AL89" s="187"/>
      <c r="AM89" s="129" t="s">
        <v>235</v>
      </c>
      <c r="AN89" s="188" t="s">
        <v>188</v>
      </c>
      <c r="AO89" s="189" t="s">
        <v>22</v>
      </c>
      <c r="AP89" s="189"/>
      <c r="AQ89" s="189"/>
      <c r="AR89" s="189"/>
      <c r="AS89" s="189"/>
      <c r="AT89" s="189"/>
      <c r="AU89" s="189"/>
      <c r="AV89" s="189"/>
      <c r="AW89" s="190">
        <v>14867.48</v>
      </c>
      <c r="AX89" s="190">
        <v>0</v>
      </c>
      <c r="AY89" s="190">
        <v>0</v>
      </c>
      <c r="AZ89" s="190">
        <f>BE89</f>
        <v>0</v>
      </c>
      <c r="BA89" s="190">
        <f>BV89</f>
        <v>0</v>
      </c>
      <c r="BB89" s="190">
        <f>CM89</f>
        <v>0</v>
      </c>
      <c r="BC89" s="190">
        <f>DD89</f>
        <v>0</v>
      </c>
      <c r="BD89" s="190">
        <f>AW89-AX89-BC89</f>
        <v>14867.48</v>
      </c>
      <c r="BE89" s="190">
        <f t="shared" ref="BE89:BH90" si="88">BQ89</f>
        <v>0</v>
      </c>
      <c r="BF89" s="190">
        <f t="shared" si="88"/>
        <v>0</v>
      </c>
      <c r="BG89" s="190">
        <f t="shared" si="88"/>
        <v>0</v>
      </c>
      <c r="BH89" s="190">
        <f t="shared" si="88"/>
        <v>0</v>
      </c>
      <c r="BI89" s="190">
        <f>BJ89+BK89+BL89</f>
        <v>0</v>
      </c>
      <c r="BJ89" s="191">
        <v>0</v>
      </c>
      <c r="BK89" s="191">
        <v>0</v>
      </c>
      <c r="BL89" s="191">
        <v>0</v>
      </c>
      <c r="BM89" s="190">
        <f>BN89+BO89+BP89</f>
        <v>0</v>
      </c>
      <c r="BN89" s="191">
        <v>0</v>
      </c>
      <c r="BO89" s="191">
        <v>0</v>
      </c>
      <c r="BP89" s="191">
        <v>0</v>
      </c>
      <c r="BQ89" s="190">
        <f>BR89+BS89+BT89</f>
        <v>0</v>
      </c>
      <c r="BR89" s="191">
        <v>0</v>
      </c>
      <c r="BS89" s="191">
        <v>0</v>
      </c>
      <c r="BT89" s="191">
        <v>0</v>
      </c>
      <c r="BU89" s="190">
        <f>$AW89-$AX89-AZ89</f>
        <v>14867.48</v>
      </c>
      <c r="BV89" s="190">
        <f t="shared" ref="BV89:BY90" si="89">CH89</f>
        <v>0</v>
      </c>
      <c r="BW89" s="190">
        <f t="shared" si="89"/>
        <v>0</v>
      </c>
      <c r="BX89" s="190">
        <f t="shared" si="89"/>
        <v>0</v>
      </c>
      <c r="BY89" s="190">
        <f t="shared" si="89"/>
        <v>0</v>
      </c>
      <c r="BZ89" s="190">
        <f>CA89+CB89+CC89</f>
        <v>0</v>
      </c>
      <c r="CA89" s="191">
        <v>0</v>
      </c>
      <c r="CB89" s="191">
        <v>0</v>
      </c>
      <c r="CC89" s="191">
        <v>0</v>
      </c>
      <c r="CD89" s="190">
        <f>CE89+CF89+CG89</f>
        <v>0</v>
      </c>
      <c r="CE89" s="191">
        <v>0</v>
      </c>
      <c r="CF89" s="191">
        <v>0</v>
      </c>
      <c r="CG89" s="191">
        <v>0</v>
      </c>
      <c r="CH89" s="190">
        <f>CI89+CJ89+CK89</f>
        <v>0</v>
      </c>
      <c r="CI89" s="191">
        <v>0</v>
      </c>
      <c r="CJ89" s="191">
        <v>0</v>
      </c>
      <c r="CK89" s="191">
        <v>0</v>
      </c>
      <c r="CL89" s="190">
        <f>$AW89-$AX89-BA89</f>
        <v>14867.48</v>
      </c>
      <c r="CM89" s="190">
        <f t="shared" ref="CM89:CP90" si="90">CY89</f>
        <v>0</v>
      </c>
      <c r="CN89" s="190">
        <f t="shared" si="90"/>
        <v>0</v>
      </c>
      <c r="CO89" s="190">
        <f t="shared" si="90"/>
        <v>0</v>
      </c>
      <c r="CP89" s="190">
        <f t="shared" si="90"/>
        <v>0</v>
      </c>
      <c r="CQ89" s="190">
        <f>CR89+CS89+CT89</f>
        <v>0</v>
      </c>
      <c r="CR89" s="191">
        <v>0</v>
      </c>
      <c r="CS89" s="191">
        <v>0</v>
      </c>
      <c r="CT89" s="191">
        <v>0</v>
      </c>
      <c r="CU89" s="190">
        <f>CV89+CW89+CX89</f>
        <v>0</v>
      </c>
      <c r="CV89" s="191">
        <v>0</v>
      </c>
      <c r="CW89" s="191">
        <v>0</v>
      </c>
      <c r="CX89" s="191">
        <v>0</v>
      </c>
      <c r="CY89" s="190">
        <f>CZ89+DA89+DB89</f>
        <v>0</v>
      </c>
      <c r="CZ89" s="191">
        <v>0</v>
      </c>
      <c r="DA89" s="191">
        <v>0</v>
      </c>
      <c r="DB89" s="191">
        <v>0</v>
      </c>
      <c r="DC89" s="190">
        <f>$AW89-$AX89-BB89</f>
        <v>14867.48</v>
      </c>
      <c r="DD89" s="190">
        <f t="shared" ref="DD89:DG90" si="91">DP89</f>
        <v>0</v>
      </c>
      <c r="DE89" s="190">
        <f t="shared" si="91"/>
        <v>0</v>
      </c>
      <c r="DF89" s="190">
        <f t="shared" si="91"/>
        <v>0</v>
      </c>
      <c r="DG89" s="190">
        <f t="shared" si="91"/>
        <v>0</v>
      </c>
      <c r="DH89" s="190">
        <f>DI89+DJ89+DK89</f>
        <v>0</v>
      </c>
      <c r="DI89" s="191">
        <v>0</v>
      </c>
      <c r="DJ89" s="191">
        <v>0</v>
      </c>
      <c r="DK89" s="191">
        <v>0</v>
      </c>
      <c r="DL89" s="190">
        <f>DM89+DN89+DO89</f>
        <v>0</v>
      </c>
      <c r="DM89" s="191">
        <v>0</v>
      </c>
      <c r="DN89" s="191">
        <v>0</v>
      </c>
      <c r="DO89" s="191">
        <v>0</v>
      </c>
      <c r="DP89" s="190">
        <f>DQ89+DR89+DS89</f>
        <v>0</v>
      </c>
      <c r="DQ89" s="191">
        <v>0</v>
      </c>
      <c r="DR89" s="191">
        <v>0</v>
      </c>
      <c r="DS89" s="191">
        <v>0</v>
      </c>
      <c r="DT89" s="190">
        <f>$AW89-$AX89-BC89</f>
        <v>14867.48</v>
      </c>
      <c r="DU89" s="190">
        <f>BC89-AY89</f>
        <v>0</v>
      </c>
      <c r="DV89" s="191"/>
      <c r="DW89" s="191"/>
      <c r="DX89" s="192"/>
      <c r="DY89" s="191"/>
      <c r="DZ89" s="192"/>
      <c r="EA89" s="193" t="s">
        <v>25</v>
      </c>
      <c r="EB89" s="169">
        <v>0</v>
      </c>
      <c r="EC89" s="138" t="str">
        <f>AN89 &amp; EB89</f>
        <v>Прибыль направляемая на инвестиции0</v>
      </c>
      <c r="ED89" s="138" t="str">
        <f>AN89&amp;AO89</f>
        <v>Прибыль направляемая на инвестициинет</v>
      </c>
      <c r="EE89" s="139"/>
      <c r="EF89" s="139"/>
      <c r="EG89" s="183"/>
      <c r="EH89" s="183"/>
      <c r="EI89" s="183"/>
      <c r="EJ89" s="183"/>
      <c r="EV89" s="139"/>
    </row>
    <row r="90" spans="3:152" ht="15" customHeight="1" thickBot="1" x14ac:dyDescent="0.3">
      <c r="C90" s="159"/>
      <c r="D90" s="170"/>
      <c r="E90" s="171"/>
      <c r="F90" s="171"/>
      <c r="G90" s="171"/>
      <c r="H90" s="171"/>
      <c r="I90" s="171"/>
      <c r="J90" s="171"/>
      <c r="K90" s="170"/>
      <c r="L90" s="172"/>
      <c r="M90" s="172"/>
      <c r="N90" s="170"/>
      <c r="O90" s="170"/>
      <c r="P90" s="173"/>
      <c r="Q90" s="173"/>
      <c r="R90" s="174"/>
      <c r="S90" s="175"/>
      <c r="T90" s="176"/>
      <c r="U90" s="184"/>
      <c r="V90" s="185"/>
      <c r="W90" s="186"/>
      <c r="X90" s="186"/>
      <c r="Y90" s="186"/>
      <c r="Z90" s="186"/>
      <c r="AA90" s="186"/>
      <c r="AB90" s="186"/>
      <c r="AC90" s="186"/>
      <c r="AD90" s="186"/>
      <c r="AE90" s="186"/>
      <c r="AF90" s="186"/>
      <c r="AG90" s="186"/>
      <c r="AH90" s="186"/>
      <c r="AI90" s="186"/>
      <c r="AJ90" s="186"/>
      <c r="AK90" s="186"/>
      <c r="AL90" s="187"/>
      <c r="AM90" s="129" t="s">
        <v>195</v>
      </c>
      <c r="AN90" s="188" t="s">
        <v>190</v>
      </c>
      <c r="AO90" s="189" t="s">
        <v>22</v>
      </c>
      <c r="AP90" s="189"/>
      <c r="AQ90" s="189"/>
      <c r="AR90" s="189"/>
      <c r="AS90" s="189"/>
      <c r="AT90" s="189"/>
      <c r="AU90" s="189"/>
      <c r="AV90" s="189"/>
      <c r="AW90" s="190">
        <v>8247</v>
      </c>
      <c r="AX90" s="190">
        <v>0</v>
      </c>
      <c r="AY90" s="190">
        <v>0</v>
      </c>
      <c r="AZ90" s="190">
        <f>BE90</f>
        <v>0</v>
      </c>
      <c r="BA90" s="190">
        <f>BV90</f>
        <v>0</v>
      </c>
      <c r="BB90" s="190">
        <f>CM90</f>
        <v>0</v>
      </c>
      <c r="BC90" s="190">
        <f>DD90</f>
        <v>0</v>
      </c>
      <c r="BD90" s="190">
        <f>AW90-AX90-BC90</f>
        <v>8247</v>
      </c>
      <c r="BE90" s="190">
        <f t="shared" si="88"/>
        <v>0</v>
      </c>
      <c r="BF90" s="190">
        <f t="shared" si="88"/>
        <v>0</v>
      </c>
      <c r="BG90" s="190">
        <f t="shared" si="88"/>
        <v>0</v>
      </c>
      <c r="BH90" s="190">
        <f t="shared" si="88"/>
        <v>0</v>
      </c>
      <c r="BI90" s="190">
        <f>BJ90+BK90+BL90</f>
        <v>0</v>
      </c>
      <c r="BJ90" s="191">
        <v>0</v>
      </c>
      <c r="BK90" s="191">
        <v>0</v>
      </c>
      <c r="BL90" s="191">
        <v>0</v>
      </c>
      <c r="BM90" s="190">
        <f>BN90+BO90+BP90</f>
        <v>0</v>
      </c>
      <c r="BN90" s="191">
        <v>0</v>
      </c>
      <c r="BO90" s="191">
        <v>0</v>
      </c>
      <c r="BP90" s="191">
        <v>0</v>
      </c>
      <c r="BQ90" s="190">
        <f>BR90+BS90+BT90</f>
        <v>0</v>
      </c>
      <c r="BR90" s="191">
        <v>0</v>
      </c>
      <c r="BS90" s="191">
        <v>0</v>
      </c>
      <c r="BT90" s="191">
        <v>0</v>
      </c>
      <c r="BU90" s="190">
        <f>$AW90-$AX90-AZ90</f>
        <v>8247</v>
      </c>
      <c r="BV90" s="190">
        <f t="shared" si="89"/>
        <v>0</v>
      </c>
      <c r="BW90" s="190">
        <f t="shared" si="89"/>
        <v>0</v>
      </c>
      <c r="BX90" s="190">
        <f t="shared" si="89"/>
        <v>0</v>
      </c>
      <c r="BY90" s="190">
        <f t="shared" si="89"/>
        <v>0</v>
      </c>
      <c r="BZ90" s="190">
        <f>CA90+CB90+CC90</f>
        <v>0</v>
      </c>
      <c r="CA90" s="191">
        <v>0</v>
      </c>
      <c r="CB90" s="191">
        <v>0</v>
      </c>
      <c r="CC90" s="191">
        <v>0</v>
      </c>
      <c r="CD90" s="190">
        <f>CE90+CF90+CG90</f>
        <v>0</v>
      </c>
      <c r="CE90" s="191">
        <v>0</v>
      </c>
      <c r="CF90" s="191">
        <v>0</v>
      </c>
      <c r="CG90" s="191">
        <v>0</v>
      </c>
      <c r="CH90" s="190">
        <f>CI90+CJ90+CK90</f>
        <v>0</v>
      </c>
      <c r="CI90" s="191">
        <v>0</v>
      </c>
      <c r="CJ90" s="191">
        <v>0</v>
      </c>
      <c r="CK90" s="191">
        <v>0</v>
      </c>
      <c r="CL90" s="190">
        <f>$AW90-$AX90-BA90</f>
        <v>8247</v>
      </c>
      <c r="CM90" s="190">
        <f t="shared" si="90"/>
        <v>0</v>
      </c>
      <c r="CN90" s="190">
        <f t="shared" si="90"/>
        <v>0</v>
      </c>
      <c r="CO90" s="190">
        <f t="shared" si="90"/>
        <v>0</v>
      </c>
      <c r="CP90" s="190">
        <f t="shared" si="90"/>
        <v>0</v>
      </c>
      <c r="CQ90" s="190">
        <f>CR90+CS90+CT90</f>
        <v>0</v>
      </c>
      <c r="CR90" s="191">
        <v>0</v>
      </c>
      <c r="CS90" s="191">
        <v>0</v>
      </c>
      <c r="CT90" s="191">
        <v>0</v>
      </c>
      <c r="CU90" s="190">
        <f>CV90+CW90+CX90</f>
        <v>0</v>
      </c>
      <c r="CV90" s="191">
        <v>0</v>
      </c>
      <c r="CW90" s="191">
        <v>0</v>
      </c>
      <c r="CX90" s="191">
        <v>0</v>
      </c>
      <c r="CY90" s="190">
        <f>CZ90+DA90+DB90</f>
        <v>0</v>
      </c>
      <c r="CZ90" s="191">
        <v>0</v>
      </c>
      <c r="DA90" s="191">
        <v>0</v>
      </c>
      <c r="DB90" s="191">
        <v>0</v>
      </c>
      <c r="DC90" s="190">
        <f>$AW90-$AX90-BB90</f>
        <v>8247</v>
      </c>
      <c r="DD90" s="190">
        <f t="shared" si="91"/>
        <v>0</v>
      </c>
      <c r="DE90" s="190">
        <f t="shared" si="91"/>
        <v>0</v>
      </c>
      <c r="DF90" s="190">
        <f t="shared" si="91"/>
        <v>0</v>
      </c>
      <c r="DG90" s="190">
        <f t="shared" si="91"/>
        <v>0</v>
      </c>
      <c r="DH90" s="190">
        <f>DI90+DJ90+DK90</f>
        <v>0</v>
      </c>
      <c r="DI90" s="191">
        <v>0</v>
      </c>
      <c r="DJ90" s="191">
        <v>0</v>
      </c>
      <c r="DK90" s="191">
        <v>0</v>
      </c>
      <c r="DL90" s="190">
        <f>DM90+DN90+DO90</f>
        <v>0</v>
      </c>
      <c r="DM90" s="191">
        <v>0</v>
      </c>
      <c r="DN90" s="191">
        <v>0</v>
      </c>
      <c r="DO90" s="191">
        <v>0</v>
      </c>
      <c r="DP90" s="190">
        <f>DQ90+DR90+DS90</f>
        <v>0</v>
      </c>
      <c r="DQ90" s="191">
        <v>0</v>
      </c>
      <c r="DR90" s="191">
        <v>0</v>
      </c>
      <c r="DS90" s="191">
        <v>0</v>
      </c>
      <c r="DT90" s="190">
        <f>$AW90-$AX90-BC90</f>
        <v>8247</v>
      </c>
      <c r="DU90" s="190">
        <f>BC90-AY90</f>
        <v>0</v>
      </c>
      <c r="DV90" s="191"/>
      <c r="DW90" s="191"/>
      <c r="DX90" s="192"/>
      <c r="DY90" s="191"/>
      <c r="DZ90" s="192"/>
      <c r="EA90" s="193" t="s">
        <v>25</v>
      </c>
      <c r="EB90" s="169">
        <v>0</v>
      </c>
      <c r="EC90" s="138" t="str">
        <f>AN90 &amp; EB90</f>
        <v>Амортизационные отчисления0</v>
      </c>
      <c r="ED90" s="138" t="str">
        <f>AN90&amp;AO90</f>
        <v>Амортизационные отчислениянет</v>
      </c>
      <c r="EE90" s="139"/>
      <c r="EF90" s="139"/>
      <c r="EG90" s="183"/>
      <c r="EH90" s="183"/>
      <c r="EI90" s="183"/>
      <c r="EJ90" s="183"/>
      <c r="EV90" s="139"/>
    </row>
    <row r="91" spans="3:152" ht="11.25" customHeight="1" x14ac:dyDescent="0.25">
      <c r="C91" s="159"/>
      <c r="D91" s="160">
        <v>12</v>
      </c>
      <c r="E91" s="161" t="s">
        <v>226</v>
      </c>
      <c r="F91" s="161" t="s">
        <v>227</v>
      </c>
      <c r="G91" s="161" t="s">
        <v>228</v>
      </c>
      <c r="H91" s="161" t="s">
        <v>252</v>
      </c>
      <c r="I91" s="161" t="s">
        <v>230</v>
      </c>
      <c r="J91" s="161" t="s">
        <v>230</v>
      </c>
      <c r="K91" s="160" t="s">
        <v>231</v>
      </c>
      <c r="L91" s="162"/>
      <c r="M91" s="162"/>
      <c r="N91" s="160">
        <v>5</v>
      </c>
      <c r="O91" s="160">
        <v>2025</v>
      </c>
      <c r="P91" s="163" t="s">
        <v>232</v>
      </c>
      <c r="Q91" s="163" t="s">
        <v>251</v>
      </c>
      <c r="R91" s="164">
        <v>0</v>
      </c>
      <c r="S91" s="165">
        <v>0</v>
      </c>
      <c r="T91" s="166" t="s">
        <v>25</v>
      </c>
      <c r="U91" s="167"/>
      <c r="V91" s="168"/>
      <c r="W91" s="168"/>
      <c r="X91" s="168"/>
      <c r="Y91" s="168"/>
      <c r="Z91" s="168"/>
      <c r="AA91" s="168"/>
      <c r="AB91" s="168"/>
      <c r="AC91" s="168"/>
      <c r="AD91" s="168"/>
      <c r="AE91" s="168"/>
      <c r="AF91" s="168"/>
      <c r="AG91" s="168"/>
      <c r="AH91" s="168"/>
      <c r="AI91" s="168"/>
      <c r="AJ91" s="168"/>
      <c r="AK91" s="168"/>
      <c r="AL91" s="168"/>
      <c r="AM91" s="168"/>
      <c r="AN91" s="168"/>
      <c r="AO91" s="168"/>
      <c r="AP91" s="168"/>
      <c r="AQ91" s="168"/>
      <c r="AR91" s="168"/>
      <c r="AS91" s="168"/>
      <c r="AT91" s="168"/>
      <c r="AU91" s="168"/>
      <c r="AV91" s="168"/>
      <c r="AW91" s="168"/>
      <c r="AX91" s="168"/>
      <c r="AY91" s="168"/>
      <c r="AZ91" s="168"/>
      <c r="BA91" s="168"/>
      <c r="BB91" s="168"/>
      <c r="BC91" s="168"/>
      <c r="BD91" s="168"/>
      <c r="BE91" s="168"/>
      <c r="BF91" s="168"/>
      <c r="BG91" s="168"/>
      <c r="BH91" s="168"/>
      <c r="BI91" s="168"/>
      <c r="BJ91" s="168"/>
      <c r="BK91" s="168"/>
      <c r="BL91" s="168"/>
      <c r="BM91" s="168"/>
      <c r="BN91" s="168"/>
      <c r="BO91" s="168"/>
      <c r="BP91" s="168"/>
      <c r="BQ91" s="168"/>
      <c r="BR91" s="168"/>
      <c r="BS91" s="168"/>
      <c r="BT91" s="168"/>
      <c r="BU91" s="168"/>
      <c r="BV91" s="168"/>
      <c r="BW91" s="168"/>
      <c r="BX91" s="168"/>
      <c r="BY91" s="168"/>
      <c r="BZ91" s="168"/>
      <c r="CA91" s="168"/>
      <c r="CB91" s="168"/>
      <c r="CC91" s="168"/>
      <c r="CD91" s="168"/>
      <c r="CE91" s="168"/>
      <c r="CF91" s="168"/>
      <c r="CG91" s="168"/>
      <c r="CH91" s="168"/>
      <c r="CI91" s="168"/>
      <c r="CJ91" s="168"/>
      <c r="CK91" s="168"/>
      <c r="CL91" s="168"/>
      <c r="CM91" s="168"/>
      <c r="CN91" s="168"/>
      <c r="CO91" s="168"/>
      <c r="CP91" s="168"/>
      <c r="CQ91" s="168"/>
      <c r="CR91" s="168"/>
      <c r="CS91" s="168"/>
      <c r="CT91" s="168"/>
      <c r="CU91" s="168"/>
      <c r="CV91" s="168"/>
      <c r="CW91" s="168"/>
      <c r="CX91" s="168"/>
      <c r="CY91" s="168"/>
      <c r="CZ91" s="168"/>
      <c r="DA91" s="168"/>
      <c r="DB91" s="168"/>
      <c r="DC91" s="168"/>
      <c r="DD91" s="168"/>
      <c r="DE91" s="168"/>
      <c r="DF91" s="168"/>
      <c r="DG91" s="168"/>
      <c r="DH91" s="168"/>
      <c r="DI91" s="168"/>
      <c r="DJ91" s="168"/>
      <c r="DK91" s="168"/>
      <c r="DL91" s="168"/>
      <c r="DM91" s="168"/>
      <c r="DN91" s="168"/>
      <c r="DO91" s="168"/>
      <c r="DP91" s="168"/>
      <c r="DQ91" s="168"/>
      <c r="DR91" s="168"/>
      <c r="DS91" s="168"/>
      <c r="DT91" s="168"/>
      <c r="DU91" s="168"/>
      <c r="DV91" s="168"/>
      <c r="DW91" s="168"/>
      <c r="DX91" s="168"/>
      <c r="DY91" s="168"/>
      <c r="DZ91" s="168"/>
      <c r="EA91" s="168"/>
      <c r="EB91" s="169"/>
      <c r="EC91" s="139"/>
      <c r="ED91" s="139"/>
      <c r="EE91" s="139"/>
      <c r="EF91" s="139"/>
      <c r="EG91" s="139"/>
      <c r="EH91" s="139"/>
      <c r="EI91" s="139"/>
    </row>
    <row r="92" spans="3:152" ht="11.25" customHeight="1" x14ac:dyDescent="0.25">
      <c r="C92" s="159"/>
      <c r="D92" s="170"/>
      <c r="E92" s="171"/>
      <c r="F92" s="171"/>
      <c r="G92" s="171"/>
      <c r="H92" s="171"/>
      <c r="I92" s="171"/>
      <c r="J92" s="171"/>
      <c r="K92" s="170"/>
      <c r="L92" s="172"/>
      <c r="M92" s="172"/>
      <c r="N92" s="170"/>
      <c r="O92" s="170"/>
      <c r="P92" s="173"/>
      <c r="Q92" s="173"/>
      <c r="R92" s="174"/>
      <c r="S92" s="175"/>
      <c r="T92" s="176"/>
      <c r="U92" s="177"/>
      <c r="V92" s="178">
        <v>1</v>
      </c>
      <c r="W92" s="179" t="s">
        <v>234</v>
      </c>
      <c r="X92" s="179"/>
      <c r="Y92" s="179"/>
      <c r="Z92" s="179"/>
      <c r="AA92" s="179"/>
      <c r="AB92" s="179"/>
      <c r="AC92" s="179"/>
      <c r="AD92" s="179"/>
      <c r="AE92" s="179"/>
      <c r="AF92" s="179"/>
      <c r="AG92" s="179"/>
      <c r="AH92" s="179"/>
      <c r="AI92" s="179"/>
      <c r="AJ92" s="179"/>
      <c r="AK92" s="179"/>
      <c r="AL92" s="180"/>
      <c r="AM92" s="181"/>
      <c r="AN92" s="182"/>
      <c r="AO92" s="182"/>
      <c r="AP92" s="182"/>
      <c r="AQ92" s="182"/>
      <c r="AR92" s="182"/>
      <c r="AS92" s="182"/>
      <c r="AT92" s="182"/>
      <c r="AU92" s="182"/>
      <c r="AV92" s="182"/>
      <c r="AW92" s="78"/>
      <c r="AX92" s="78"/>
      <c r="AY92" s="78"/>
      <c r="AZ92" s="78"/>
      <c r="BA92" s="78"/>
      <c r="BB92" s="78"/>
      <c r="BC92" s="78"/>
      <c r="BD92" s="78"/>
      <c r="BE92" s="78"/>
      <c r="BF92" s="78"/>
      <c r="BG92" s="78"/>
      <c r="BH92" s="78"/>
      <c r="BI92" s="78"/>
      <c r="BJ92" s="78"/>
      <c r="BK92" s="78"/>
      <c r="BL92" s="78"/>
      <c r="BM92" s="78"/>
      <c r="BN92" s="78"/>
      <c r="BO92" s="78"/>
      <c r="BP92" s="78"/>
      <c r="BQ92" s="78"/>
      <c r="BR92" s="78"/>
      <c r="BS92" s="78"/>
      <c r="BT92" s="78"/>
      <c r="BU92" s="78"/>
      <c r="BV92" s="78"/>
      <c r="BW92" s="78"/>
      <c r="BX92" s="78"/>
      <c r="BY92" s="78"/>
      <c r="BZ92" s="78"/>
      <c r="CA92" s="78"/>
      <c r="CB92" s="78"/>
      <c r="CC92" s="78"/>
      <c r="CD92" s="78"/>
      <c r="CE92" s="78"/>
      <c r="CF92" s="78"/>
      <c r="CG92" s="78"/>
      <c r="CH92" s="78"/>
      <c r="CI92" s="78"/>
      <c r="CJ92" s="78"/>
      <c r="CK92" s="78"/>
      <c r="CL92" s="78"/>
      <c r="CM92" s="78"/>
      <c r="CN92" s="78"/>
      <c r="CO92" s="78"/>
      <c r="CP92" s="78"/>
      <c r="CQ92" s="78"/>
      <c r="CR92" s="78"/>
      <c r="CS92" s="78"/>
      <c r="CT92" s="78"/>
      <c r="CU92" s="78"/>
      <c r="CV92" s="78"/>
      <c r="CW92" s="78"/>
      <c r="CX92" s="78"/>
      <c r="CY92" s="78"/>
      <c r="CZ92" s="78"/>
      <c r="DA92" s="78"/>
      <c r="DB92" s="78"/>
      <c r="DC92" s="78"/>
      <c r="DD92" s="78"/>
      <c r="DE92" s="78"/>
      <c r="DF92" s="78"/>
      <c r="DG92" s="78"/>
      <c r="DH92" s="78"/>
      <c r="DI92" s="78"/>
      <c r="DJ92" s="78"/>
      <c r="DK92" s="78"/>
      <c r="DL92" s="78"/>
      <c r="DM92" s="78"/>
      <c r="DN92" s="78"/>
      <c r="DO92" s="78"/>
      <c r="DP92" s="78"/>
      <c r="DQ92" s="78"/>
      <c r="DR92" s="78"/>
      <c r="DS92" s="78"/>
      <c r="DT92" s="78"/>
      <c r="DU92" s="78"/>
      <c r="DV92" s="78"/>
      <c r="DW92" s="78"/>
      <c r="DX92" s="78"/>
      <c r="DY92" s="78"/>
      <c r="DZ92" s="78"/>
      <c r="EA92" s="78"/>
      <c r="EB92" s="169"/>
      <c r="EC92" s="183"/>
      <c r="ED92" s="183"/>
      <c r="EE92" s="183"/>
      <c r="EF92" s="139"/>
      <c r="EG92" s="183"/>
      <c r="EH92" s="183"/>
      <c r="EI92" s="183"/>
      <c r="EJ92" s="183"/>
      <c r="EK92" s="183"/>
    </row>
    <row r="93" spans="3:152" ht="15" customHeight="1" thickBot="1" x14ac:dyDescent="0.3">
      <c r="C93" s="159"/>
      <c r="D93" s="170"/>
      <c r="E93" s="171"/>
      <c r="F93" s="171"/>
      <c r="G93" s="171"/>
      <c r="H93" s="171"/>
      <c r="I93" s="171"/>
      <c r="J93" s="171"/>
      <c r="K93" s="170"/>
      <c r="L93" s="172"/>
      <c r="M93" s="172"/>
      <c r="N93" s="170"/>
      <c r="O93" s="170"/>
      <c r="P93" s="173"/>
      <c r="Q93" s="173"/>
      <c r="R93" s="174"/>
      <c r="S93" s="175"/>
      <c r="T93" s="176"/>
      <c r="U93" s="184"/>
      <c r="V93" s="185"/>
      <c r="W93" s="186"/>
      <c r="X93" s="186"/>
      <c r="Y93" s="186"/>
      <c r="Z93" s="186"/>
      <c r="AA93" s="186"/>
      <c r="AB93" s="186"/>
      <c r="AC93" s="186"/>
      <c r="AD93" s="186"/>
      <c r="AE93" s="186"/>
      <c r="AF93" s="186"/>
      <c r="AG93" s="186"/>
      <c r="AH93" s="186"/>
      <c r="AI93" s="186"/>
      <c r="AJ93" s="186"/>
      <c r="AK93" s="186"/>
      <c r="AL93" s="187"/>
      <c r="AM93" s="129" t="s">
        <v>235</v>
      </c>
      <c r="AN93" s="188" t="s">
        <v>188</v>
      </c>
      <c r="AO93" s="189" t="s">
        <v>22</v>
      </c>
      <c r="AP93" s="189"/>
      <c r="AQ93" s="189"/>
      <c r="AR93" s="189"/>
      <c r="AS93" s="189"/>
      <c r="AT93" s="189"/>
      <c r="AU93" s="189"/>
      <c r="AV93" s="189"/>
      <c r="AW93" s="190">
        <v>1169.3</v>
      </c>
      <c r="AX93" s="190">
        <v>0</v>
      </c>
      <c r="AY93" s="190">
        <v>0</v>
      </c>
      <c r="AZ93" s="190">
        <f>BE93</f>
        <v>0</v>
      </c>
      <c r="BA93" s="190">
        <f>BV93</f>
        <v>0</v>
      </c>
      <c r="BB93" s="190">
        <f>CM93</f>
        <v>0</v>
      </c>
      <c r="BC93" s="190">
        <f>DD93</f>
        <v>0</v>
      </c>
      <c r="BD93" s="190">
        <f>AW93-AX93-BC93</f>
        <v>1169.3</v>
      </c>
      <c r="BE93" s="190">
        <f>BQ93</f>
        <v>0</v>
      </c>
      <c r="BF93" s="190">
        <f>BR93</f>
        <v>0</v>
      </c>
      <c r="BG93" s="190">
        <f>BS93</f>
        <v>0</v>
      </c>
      <c r="BH93" s="190">
        <f>BT93</f>
        <v>0</v>
      </c>
      <c r="BI93" s="190">
        <f>BJ93+BK93+BL93</f>
        <v>0</v>
      </c>
      <c r="BJ93" s="191">
        <v>0</v>
      </c>
      <c r="BK93" s="191">
        <v>0</v>
      </c>
      <c r="BL93" s="191">
        <v>0</v>
      </c>
      <c r="BM93" s="190">
        <f>BN93+BO93+BP93</f>
        <v>0</v>
      </c>
      <c r="BN93" s="191">
        <v>0</v>
      </c>
      <c r="BO93" s="191">
        <v>0</v>
      </c>
      <c r="BP93" s="191">
        <v>0</v>
      </c>
      <c r="BQ93" s="190">
        <f>BR93+BS93+BT93</f>
        <v>0</v>
      </c>
      <c r="BR93" s="191">
        <v>0</v>
      </c>
      <c r="BS93" s="191">
        <v>0</v>
      </c>
      <c r="BT93" s="191">
        <v>0</v>
      </c>
      <c r="BU93" s="190">
        <f>$AW93-$AX93-AZ93</f>
        <v>1169.3</v>
      </c>
      <c r="BV93" s="190">
        <f>CH93</f>
        <v>0</v>
      </c>
      <c r="BW93" s="190">
        <f>CI93</f>
        <v>0</v>
      </c>
      <c r="BX93" s="190">
        <f>CJ93</f>
        <v>0</v>
      </c>
      <c r="BY93" s="190">
        <f>CK93</f>
        <v>0</v>
      </c>
      <c r="BZ93" s="190">
        <f>CA93+CB93+CC93</f>
        <v>0</v>
      </c>
      <c r="CA93" s="191">
        <v>0</v>
      </c>
      <c r="CB93" s="191">
        <v>0</v>
      </c>
      <c r="CC93" s="191">
        <v>0</v>
      </c>
      <c r="CD93" s="190">
        <f>CE93+CF93+CG93</f>
        <v>0</v>
      </c>
      <c r="CE93" s="191">
        <v>0</v>
      </c>
      <c r="CF93" s="191">
        <v>0</v>
      </c>
      <c r="CG93" s="191">
        <v>0</v>
      </c>
      <c r="CH93" s="190">
        <f>CI93+CJ93+CK93</f>
        <v>0</v>
      </c>
      <c r="CI93" s="191">
        <v>0</v>
      </c>
      <c r="CJ93" s="191">
        <v>0</v>
      </c>
      <c r="CK93" s="191">
        <v>0</v>
      </c>
      <c r="CL93" s="190">
        <f>$AW93-$AX93-BA93</f>
        <v>1169.3</v>
      </c>
      <c r="CM93" s="190">
        <f>CY93</f>
        <v>0</v>
      </c>
      <c r="CN93" s="190">
        <f>CZ93</f>
        <v>0</v>
      </c>
      <c r="CO93" s="190">
        <f>DA93</f>
        <v>0</v>
      </c>
      <c r="CP93" s="190">
        <f>DB93</f>
        <v>0</v>
      </c>
      <c r="CQ93" s="190">
        <f>CR93+CS93+CT93</f>
        <v>0</v>
      </c>
      <c r="CR93" s="191">
        <v>0</v>
      </c>
      <c r="CS93" s="191">
        <v>0</v>
      </c>
      <c r="CT93" s="191">
        <v>0</v>
      </c>
      <c r="CU93" s="190">
        <f>CV93+CW93+CX93</f>
        <v>0</v>
      </c>
      <c r="CV93" s="191">
        <v>0</v>
      </c>
      <c r="CW93" s="191">
        <v>0</v>
      </c>
      <c r="CX93" s="191">
        <v>0</v>
      </c>
      <c r="CY93" s="190">
        <f>CZ93+DA93+DB93</f>
        <v>0</v>
      </c>
      <c r="CZ93" s="191">
        <v>0</v>
      </c>
      <c r="DA93" s="191">
        <v>0</v>
      </c>
      <c r="DB93" s="191">
        <v>0</v>
      </c>
      <c r="DC93" s="190">
        <f>$AW93-$AX93-BB93</f>
        <v>1169.3</v>
      </c>
      <c r="DD93" s="190">
        <f>DP93</f>
        <v>0</v>
      </c>
      <c r="DE93" s="190">
        <f>DQ93</f>
        <v>0</v>
      </c>
      <c r="DF93" s="190">
        <f>DR93</f>
        <v>0</v>
      </c>
      <c r="DG93" s="190">
        <f>DS93</f>
        <v>0</v>
      </c>
      <c r="DH93" s="190">
        <f>DI93+DJ93+DK93</f>
        <v>0</v>
      </c>
      <c r="DI93" s="191">
        <v>0</v>
      </c>
      <c r="DJ93" s="191">
        <v>0</v>
      </c>
      <c r="DK93" s="191">
        <v>0</v>
      </c>
      <c r="DL93" s="190">
        <f>DM93+DN93+DO93</f>
        <v>0</v>
      </c>
      <c r="DM93" s="191">
        <v>0</v>
      </c>
      <c r="DN93" s="191">
        <v>0</v>
      </c>
      <c r="DO93" s="191">
        <v>0</v>
      </c>
      <c r="DP93" s="190">
        <f>DQ93+DR93+DS93</f>
        <v>0</v>
      </c>
      <c r="DQ93" s="191">
        <v>0</v>
      </c>
      <c r="DR93" s="191">
        <v>0</v>
      </c>
      <c r="DS93" s="191">
        <v>0</v>
      </c>
      <c r="DT93" s="190">
        <f>$AW93-$AX93-BC93</f>
        <v>1169.3</v>
      </c>
      <c r="DU93" s="190">
        <f>BC93-AY93</f>
        <v>0</v>
      </c>
      <c r="DV93" s="191"/>
      <c r="DW93" s="191"/>
      <c r="DX93" s="192"/>
      <c r="DY93" s="191"/>
      <c r="DZ93" s="192"/>
      <c r="EA93" s="193" t="s">
        <v>25</v>
      </c>
      <c r="EB93" s="169">
        <v>0</v>
      </c>
      <c r="EC93" s="138" t="str">
        <f>AN93 &amp; EB93</f>
        <v>Прибыль направляемая на инвестиции0</v>
      </c>
      <c r="ED93" s="138" t="str">
        <f>AN93&amp;AO93</f>
        <v>Прибыль направляемая на инвестициинет</v>
      </c>
      <c r="EE93" s="139"/>
      <c r="EF93" s="139"/>
      <c r="EG93" s="183"/>
      <c r="EH93" s="183"/>
      <c r="EI93" s="183"/>
      <c r="EJ93" s="183"/>
      <c r="EV93" s="139"/>
    </row>
    <row r="94" spans="3:152" ht="11.25" customHeight="1" x14ac:dyDescent="0.25">
      <c r="C94" s="159"/>
      <c r="D94" s="160">
        <v>13</v>
      </c>
      <c r="E94" s="161" t="s">
        <v>226</v>
      </c>
      <c r="F94" s="161" t="s">
        <v>227</v>
      </c>
      <c r="G94" s="161" t="s">
        <v>228</v>
      </c>
      <c r="H94" s="161" t="s">
        <v>253</v>
      </c>
      <c r="I94" s="161" t="s">
        <v>230</v>
      </c>
      <c r="J94" s="161" t="s">
        <v>230</v>
      </c>
      <c r="K94" s="160" t="s">
        <v>231</v>
      </c>
      <c r="L94" s="162"/>
      <c r="M94" s="162"/>
      <c r="N94" s="160">
        <v>6</v>
      </c>
      <c r="O94" s="160">
        <v>2026</v>
      </c>
      <c r="P94" s="163" t="s">
        <v>232</v>
      </c>
      <c r="Q94" s="163" t="s">
        <v>254</v>
      </c>
      <c r="R94" s="164">
        <v>0</v>
      </c>
      <c r="S94" s="165">
        <v>0</v>
      </c>
      <c r="T94" s="166" t="s">
        <v>25</v>
      </c>
      <c r="U94" s="167"/>
      <c r="V94" s="168"/>
      <c r="W94" s="168"/>
      <c r="X94" s="168"/>
      <c r="Y94" s="168"/>
      <c r="Z94" s="168"/>
      <c r="AA94" s="168"/>
      <c r="AB94" s="168"/>
      <c r="AC94" s="168"/>
      <c r="AD94" s="168"/>
      <c r="AE94" s="168"/>
      <c r="AF94" s="168"/>
      <c r="AG94" s="168"/>
      <c r="AH94" s="168"/>
      <c r="AI94" s="168"/>
      <c r="AJ94" s="168"/>
      <c r="AK94" s="168"/>
      <c r="AL94" s="168"/>
      <c r="AM94" s="168"/>
      <c r="AN94" s="168"/>
      <c r="AO94" s="168"/>
      <c r="AP94" s="168"/>
      <c r="AQ94" s="168"/>
      <c r="AR94" s="168"/>
      <c r="AS94" s="168"/>
      <c r="AT94" s="168"/>
      <c r="AU94" s="168"/>
      <c r="AV94" s="168"/>
      <c r="AW94" s="168"/>
      <c r="AX94" s="168"/>
      <c r="AY94" s="168"/>
      <c r="AZ94" s="168"/>
      <c r="BA94" s="168"/>
      <c r="BB94" s="168"/>
      <c r="BC94" s="168"/>
      <c r="BD94" s="168"/>
      <c r="BE94" s="168"/>
      <c r="BF94" s="168"/>
      <c r="BG94" s="168"/>
      <c r="BH94" s="168"/>
      <c r="BI94" s="168"/>
      <c r="BJ94" s="168"/>
      <c r="BK94" s="168"/>
      <c r="BL94" s="168"/>
      <c r="BM94" s="168"/>
      <c r="BN94" s="168"/>
      <c r="BO94" s="168"/>
      <c r="BP94" s="168"/>
      <c r="BQ94" s="168"/>
      <c r="BR94" s="168"/>
      <c r="BS94" s="168"/>
      <c r="BT94" s="168"/>
      <c r="BU94" s="168"/>
      <c r="BV94" s="168"/>
      <c r="BW94" s="168"/>
      <c r="BX94" s="168"/>
      <c r="BY94" s="168"/>
      <c r="BZ94" s="168"/>
      <c r="CA94" s="168"/>
      <c r="CB94" s="168"/>
      <c r="CC94" s="168"/>
      <c r="CD94" s="168"/>
      <c r="CE94" s="168"/>
      <c r="CF94" s="168"/>
      <c r="CG94" s="168"/>
      <c r="CH94" s="168"/>
      <c r="CI94" s="168"/>
      <c r="CJ94" s="168"/>
      <c r="CK94" s="168"/>
      <c r="CL94" s="168"/>
      <c r="CM94" s="168"/>
      <c r="CN94" s="168"/>
      <c r="CO94" s="168"/>
      <c r="CP94" s="168"/>
      <c r="CQ94" s="168"/>
      <c r="CR94" s="168"/>
      <c r="CS94" s="168"/>
      <c r="CT94" s="168"/>
      <c r="CU94" s="168"/>
      <c r="CV94" s="168"/>
      <c r="CW94" s="168"/>
      <c r="CX94" s="168"/>
      <c r="CY94" s="168"/>
      <c r="CZ94" s="168"/>
      <c r="DA94" s="168"/>
      <c r="DB94" s="168"/>
      <c r="DC94" s="168"/>
      <c r="DD94" s="168"/>
      <c r="DE94" s="168"/>
      <c r="DF94" s="168"/>
      <c r="DG94" s="168"/>
      <c r="DH94" s="168"/>
      <c r="DI94" s="168"/>
      <c r="DJ94" s="168"/>
      <c r="DK94" s="168"/>
      <c r="DL94" s="168"/>
      <c r="DM94" s="168"/>
      <c r="DN94" s="168"/>
      <c r="DO94" s="168"/>
      <c r="DP94" s="168"/>
      <c r="DQ94" s="168"/>
      <c r="DR94" s="168"/>
      <c r="DS94" s="168"/>
      <c r="DT94" s="168"/>
      <c r="DU94" s="168"/>
      <c r="DV94" s="168"/>
      <c r="DW94" s="168"/>
      <c r="DX94" s="168"/>
      <c r="DY94" s="168"/>
      <c r="DZ94" s="168"/>
      <c r="EA94" s="168"/>
      <c r="EB94" s="169"/>
      <c r="EC94" s="139"/>
      <c r="ED94" s="139"/>
      <c r="EE94" s="139"/>
      <c r="EF94" s="139"/>
      <c r="EG94" s="139"/>
      <c r="EH94" s="139"/>
      <c r="EI94" s="139"/>
    </row>
    <row r="95" spans="3:152" ht="11.25" customHeight="1" x14ac:dyDescent="0.25">
      <c r="C95" s="159"/>
      <c r="D95" s="170"/>
      <c r="E95" s="171"/>
      <c r="F95" s="171"/>
      <c r="G95" s="171"/>
      <c r="H95" s="171"/>
      <c r="I95" s="171"/>
      <c r="J95" s="171"/>
      <c r="K95" s="170"/>
      <c r="L95" s="172"/>
      <c r="M95" s="172"/>
      <c r="N95" s="170"/>
      <c r="O95" s="170"/>
      <c r="P95" s="173"/>
      <c r="Q95" s="173"/>
      <c r="R95" s="174"/>
      <c r="S95" s="175"/>
      <c r="T95" s="176"/>
      <c r="U95" s="177"/>
      <c r="V95" s="178">
        <v>1</v>
      </c>
      <c r="W95" s="179" t="s">
        <v>234</v>
      </c>
      <c r="X95" s="179"/>
      <c r="Y95" s="179"/>
      <c r="Z95" s="179"/>
      <c r="AA95" s="179"/>
      <c r="AB95" s="179"/>
      <c r="AC95" s="179"/>
      <c r="AD95" s="179"/>
      <c r="AE95" s="179"/>
      <c r="AF95" s="179"/>
      <c r="AG95" s="179"/>
      <c r="AH95" s="179"/>
      <c r="AI95" s="179"/>
      <c r="AJ95" s="179"/>
      <c r="AK95" s="179"/>
      <c r="AL95" s="180"/>
      <c r="AM95" s="181"/>
      <c r="AN95" s="182"/>
      <c r="AO95" s="182"/>
      <c r="AP95" s="182"/>
      <c r="AQ95" s="182"/>
      <c r="AR95" s="182"/>
      <c r="AS95" s="182"/>
      <c r="AT95" s="182"/>
      <c r="AU95" s="182"/>
      <c r="AV95" s="182"/>
      <c r="AW95" s="78"/>
      <c r="AX95" s="78"/>
      <c r="AY95" s="78"/>
      <c r="AZ95" s="78"/>
      <c r="BA95" s="78"/>
      <c r="BB95" s="78"/>
      <c r="BC95" s="78"/>
      <c r="BD95" s="78"/>
      <c r="BE95" s="78"/>
      <c r="BF95" s="78"/>
      <c r="BG95" s="78"/>
      <c r="BH95" s="78"/>
      <c r="BI95" s="78"/>
      <c r="BJ95" s="78"/>
      <c r="BK95" s="78"/>
      <c r="BL95" s="78"/>
      <c r="BM95" s="78"/>
      <c r="BN95" s="78"/>
      <c r="BO95" s="78"/>
      <c r="BP95" s="78"/>
      <c r="BQ95" s="78"/>
      <c r="BR95" s="78"/>
      <c r="BS95" s="78"/>
      <c r="BT95" s="78"/>
      <c r="BU95" s="78"/>
      <c r="BV95" s="78"/>
      <c r="BW95" s="78"/>
      <c r="BX95" s="78"/>
      <c r="BY95" s="78"/>
      <c r="BZ95" s="78"/>
      <c r="CA95" s="78"/>
      <c r="CB95" s="78"/>
      <c r="CC95" s="78"/>
      <c r="CD95" s="78"/>
      <c r="CE95" s="78"/>
      <c r="CF95" s="78"/>
      <c r="CG95" s="78"/>
      <c r="CH95" s="78"/>
      <c r="CI95" s="78"/>
      <c r="CJ95" s="78"/>
      <c r="CK95" s="78"/>
      <c r="CL95" s="78"/>
      <c r="CM95" s="78"/>
      <c r="CN95" s="78"/>
      <c r="CO95" s="78"/>
      <c r="CP95" s="78"/>
      <c r="CQ95" s="78"/>
      <c r="CR95" s="78"/>
      <c r="CS95" s="78"/>
      <c r="CT95" s="78"/>
      <c r="CU95" s="78"/>
      <c r="CV95" s="78"/>
      <c r="CW95" s="78"/>
      <c r="CX95" s="78"/>
      <c r="CY95" s="78"/>
      <c r="CZ95" s="78"/>
      <c r="DA95" s="78"/>
      <c r="DB95" s="78"/>
      <c r="DC95" s="78"/>
      <c r="DD95" s="78"/>
      <c r="DE95" s="78"/>
      <c r="DF95" s="78"/>
      <c r="DG95" s="78"/>
      <c r="DH95" s="78"/>
      <c r="DI95" s="78"/>
      <c r="DJ95" s="78"/>
      <c r="DK95" s="78"/>
      <c r="DL95" s="78"/>
      <c r="DM95" s="78"/>
      <c r="DN95" s="78"/>
      <c r="DO95" s="78"/>
      <c r="DP95" s="78"/>
      <c r="DQ95" s="78"/>
      <c r="DR95" s="78"/>
      <c r="DS95" s="78"/>
      <c r="DT95" s="78"/>
      <c r="DU95" s="78"/>
      <c r="DV95" s="78"/>
      <c r="DW95" s="78"/>
      <c r="DX95" s="78"/>
      <c r="DY95" s="78"/>
      <c r="DZ95" s="78"/>
      <c r="EA95" s="78"/>
      <c r="EB95" s="169"/>
      <c r="EC95" s="183"/>
      <c r="ED95" s="183"/>
      <c r="EE95" s="183"/>
      <c r="EF95" s="139"/>
      <c r="EG95" s="183"/>
      <c r="EH95" s="183"/>
      <c r="EI95" s="183"/>
      <c r="EJ95" s="183"/>
      <c r="EK95" s="183"/>
    </row>
    <row r="96" spans="3:152" ht="15" customHeight="1" x14ac:dyDescent="0.25">
      <c r="C96" s="159"/>
      <c r="D96" s="170"/>
      <c r="E96" s="171"/>
      <c r="F96" s="171"/>
      <c r="G96" s="171"/>
      <c r="H96" s="171"/>
      <c r="I96" s="171"/>
      <c r="J96" s="171"/>
      <c r="K96" s="170"/>
      <c r="L96" s="172"/>
      <c r="M96" s="172"/>
      <c r="N96" s="170"/>
      <c r="O96" s="170"/>
      <c r="P96" s="173"/>
      <c r="Q96" s="173"/>
      <c r="R96" s="174"/>
      <c r="S96" s="175"/>
      <c r="T96" s="176"/>
      <c r="U96" s="184"/>
      <c r="V96" s="185"/>
      <c r="W96" s="186"/>
      <c r="X96" s="186"/>
      <c r="Y96" s="186"/>
      <c r="Z96" s="186"/>
      <c r="AA96" s="186"/>
      <c r="AB96" s="186"/>
      <c r="AC96" s="186"/>
      <c r="AD96" s="186"/>
      <c r="AE96" s="186"/>
      <c r="AF96" s="186"/>
      <c r="AG96" s="186"/>
      <c r="AH96" s="186"/>
      <c r="AI96" s="186"/>
      <c r="AJ96" s="186"/>
      <c r="AK96" s="186"/>
      <c r="AL96" s="187"/>
      <c r="AM96" s="129" t="s">
        <v>235</v>
      </c>
      <c r="AN96" s="188" t="s">
        <v>188</v>
      </c>
      <c r="AO96" s="189" t="s">
        <v>22</v>
      </c>
      <c r="AP96" s="189"/>
      <c r="AQ96" s="189"/>
      <c r="AR96" s="189"/>
      <c r="AS96" s="189"/>
      <c r="AT96" s="189"/>
      <c r="AU96" s="189"/>
      <c r="AV96" s="189"/>
      <c r="AW96" s="190">
        <v>22293.94</v>
      </c>
      <c r="AX96" s="190">
        <v>0</v>
      </c>
      <c r="AY96" s="190">
        <v>0</v>
      </c>
      <c r="AZ96" s="190">
        <f>BE96</f>
        <v>0</v>
      </c>
      <c r="BA96" s="190">
        <f>BV96</f>
        <v>0</v>
      </c>
      <c r="BB96" s="190">
        <f>CM96</f>
        <v>0</v>
      </c>
      <c r="BC96" s="190">
        <f>DD96</f>
        <v>0</v>
      </c>
      <c r="BD96" s="190">
        <f>AW96-AX96-BC96</f>
        <v>22293.94</v>
      </c>
      <c r="BE96" s="190">
        <f t="shared" ref="BE96:BH97" si="92">BQ96</f>
        <v>0</v>
      </c>
      <c r="BF96" s="190">
        <f t="shared" si="92"/>
        <v>0</v>
      </c>
      <c r="BG96" s="190">
        <f t="shared" si="92"/>
        <v>0</v>
      </c>
      <c r="BH96" s="190">
        <f t="shared" si="92"/>
        <v>0</v>
      </c>
      <c r="BI96" s="190">
        <f>BJ96+BK96+BL96</f>
        <v>0</v>
      </c>
      <c r="BJ96" s="191">
        <v>0</v>
      </c>
      <c r="BK96" s="191">
        <v>0</v>
      </c>
      <c r="BL96" s="191">
        <v>0</v>
      </c>
      <c r="BM96" s="190">
        <f>BN96+BO96+BP96</f>
        <v>0</v>
      </c>
      <c r="BN96" s="191">
        <v>0</v>
      </c>
      <c r="BO96" s="191">
        <v>0</v>
      </c>
      <c r="BP96" s="191">
        <v>0</v>
      </c>
      <c r="BQ96" s="190">
        <f>BR96+BS96+BT96</f>
        <v>0</v>
      </c>
      <c r="BR96" s="191">
        <v>0</v>
      </c>
      <c r="BS96" s="191">
        <v>0</v>
      </c>
      <c r="BT96" s="191">
        <v>0</v>
      </c>
      <c r="BU96" s="190">
        <f>$AW96-$AX96-AZ96</f>
        <v>22293.94</v>
      </c>
      <c r="BV96" s="190">
        <f t="shared" ref="BV96:BY97" si="93">CH96</f>
        <v>0</v>
      </c>
      <c r="BW96" s="190">
        <f t="shared" si="93"/>
        <v>0</v>
      </c>
      <c r="BX96" s="190">
        <f t="shared" si="93"/>
        <v>0</v>
      </c>
      <c r="BY96" s="190">
        <f t="shared" si="93"/>
        <v>0</v>
      </c>
      <c r="BZ96" s="190">
        <f>CA96+CB96+CC96</f>
        <v>0</v>
      </c>
      <c r="CA96" s="191">
        <v>0</v>
      </c>
      <c r="CB96" s="191">
        <v>0</v>
      </c>
      <c r="CC96" s="191">
        <v>0</v>
      </c>
      <c r="CD96" s="190">
        <f>CE96+CF96+CG96</f>
        <v>0</v>
      </c>
      <c r="CE96" s="191">
        <v>0</v>
      </c>
      <c r="CF96" s="191">
        <v>0</v>
      </c>
      <c r="CG96" s="191">
        <v>0</v>
      </c>
      <c r="CH96" s="190">
        <f>CI96+CJ96+CK96</f>
        <v>0</v>
      </c>
      <c r="CI96" s="191">
        <v>0</v>
      </c>
      <c r="CJ96" s="191">
        <v>0</v>
      </c>
      <c r="CK96" s="191">
        <v>0</v>
      </c>
      <c r="CL96" s="190">
        <f>$AW96-$AX96-BA96</f>
        <v>22293.94</v>
      </c>
      <c r="CM96" s="190">
        <f t="shared" ref="CM96:CP97" si="94">CY96</f>
        <v>0</v>
      </c>
      <c r="CN96" s="190">
        <f t="shared" si="94"/>
        <v>0</v>
      </c>
      <c r="CO96" s="190">
        <f t="shared" si="94"/>
        <v>0</v>
      </c>
      <c r="CP96" s="190">
        <f t="shared" si="94"/>
        <v>0</v>
      </c>
      <c r="CQ96" s="190">
        <f>CR96+CS96+CT96</f>
        <v>0</v>
      </c>
      <c r="CR96" s="191">
        <v>0</v>
      </c>
      <c r="CS96" s="191">
        <v>0</v>
      </c>
      <c r="CT96" s="191">
        <v>0</v>
      </c>
      <c r="CU96" s="190">
        <f>CV96+CW96+CX96</f>
        <v>0</v>
      </c>
      <c r="CV96" s="191">
        <v>0</v>
      </c>
      <c r="CW96" s="191">
        <v>0</v>
      </c>
      <c r="CX96" s="191">
        <v>0</v>
      </c>
      <c r="CY96" s="190">
        <f>CZ96+DA96+DB96</f>
        <v>0</v>
      </c>
      <c r="CZ96" s="191">
        <v>0</v>
      </c>
      <c r="DA96" s="191">
        <v>0</v>
      </c>
      <c r="DB96" s="191">
        <v>0</v>
      </c>
      <c r="DC96" s="190">
        <f>$AW96-$AX96-BB96</f>
        <v>22293.94</v>
      </c>
      <c r="DD96" s="190">
        <f t="shared" ref="DD96:DG97" si="95">DP96</f>
        <v>0</v>
      </c>
      <c r="DE96" s="190">
        <f t="shared" si="95"/>
        <v>0</v>
      </c>
      <c r="DF96" s="190">
        <f t="shared" si="95"/>
        <v>0</v>
      </c>
      <c r="DG96" s="190">
        <f t="shared" si="95"/>
        <v>0</v>
      </c>
      <c r="DH96" s="190">
        <f>DI96+DJ96+DK96</f>
        <v>0</v>
      </c>
      <c r="DI96" s="191">
        <v>0</v>
      </c>
      <c r="DJ96" s="191">
        <v>0</v>
      </c>
      <c r="DK96" s="191">
        <v>0</v>
      </c>
      <c r="DL96" s="190">
        <f>DM96+DN96+DO96</f>
        <v>0</v>
      </c>
      <c r="DM96" s="191">
        <v>0</v>
      </c>
      <c r="DN96" s="191">
        <v>0</v>
      </c>
      <c r="DO96" s="191">
        <v>0</v>
      </c>
      <c r="DP96" s="190">
        <f>DQ96+DR96+DS96</f>
        <v>0</v>
      </c>
      <c r="DQ96" s="191">
        <v>0</v>
      </c>
      <c r="DR96" s="191">
        <v>0</v>
      </c>
      <c r="DS96" s="191">
        <v>0</v>
      </c>
      <c r="DT96" s="190">
        <f>$AW96-$AX96-BC96</f>
        <v>22293.94</v>
      </c>
      <c r="DU96" s="190">
        <f>BC96-AY96</f>
        <v>0</v>
      </c>
      <c r="DV96" s="191"/>
      <c r="DW96" s="191"/>
      <c r="DX96" s="192"/>
      <c r="DY96" s="191"/>
      <c r="DZ96" s="192"/>
      <c r="EA96" s="193" t="s">
        <v>25</v>
      </c>
      <c r="EB96" s="169">
        <v>0</v>
      </c>
      <c r="EC96" s="138" t="str">
        <f>AN96 &amp; EB96</f>
        <v>Прибыль направляемая на инвестиции0</v>
      </c>
      <c r="ED96" s="138" t="str">
        <f>AN96&amp;AO96</f>
        <v>Прибыль направляемая на инвестициинет</v>
      </c>
      <c r="EE96" s="139"/>
      <c r="EF96" s="139"/>
      <c r="EG96" s="183"/>
      <c r="EH96" s="183"/>
      <c r="EI96" s="183"/>
      <c r="EJ96" s="183"/>
      <c r="EV96" s="139"/>
    </row>
    <row r="97" spans="3:152" ht="15" customHeight="1" thickBot="1" x14ac:dyDescent="0.3">
      <c r="C97" s="159"/>
      <c r="D97" s="170"/>
      <c r="E97" s="171"/>
      <c r="F97" s="171"/>
      <c r="G97" s="171"/>
      <c r="H97" s="171"/>
      <c r="I97" s="171"/>
      <c r="J97" s="171"/>
      <c r="K97" s="170"/>
      <c r="L97" s="172"/>
      <c r="M97" s="172"/>
      <c r="N97" s="170"/>
      <c r="O97" s="170"/>
      <c r="P97" s="173"/>
      <c r="Q97" s="173"/>
      <c r="R97" s="174"/>
      <c r="S97" s="175"/>
      <c r="T97" s="176"/>
      <c r="U97" s="184"/>
      <c r="V97" s="185"/>
      <c r="W97" s="186"/>
      <c r="X97" s="186"/>
      <c r="Y97" s="186"/>
      <c r="Z97" s="186"/>
      <c r="AA97" s="186"/>
      <c r="AB97" s="186"/>
      <c r="AC97" s="186"/>
      <c r="AD97" s="186"/>
      <c r="AE97" s="186"/>
      <c r="AF97" s="186"/>
      <c r="AG97" s="186"/>
      <c r="AH97" s="186"/>
      <c r="AI97" s="186"/>
      <c r="AJ97" s="186"/>
      <c r="AK97" s="186"/>
      <c r="AL97" s="187"/>
      <c r="AM97" s="129" t="s">
        <v>195</v>
      </c>
      <c r="AN97" s="188" t="s">
        <v>190</v>
      </c>
      <c r="AO97" s="189" t="s">
        <v>22</v>
      </c>
      <c r="AP97" s="189"/>
      <c r="AQ97" s="189"/>
      <c r="AR97" s="189"/>
      <c r="AS97" s="189"/>
      <c r="AT97" s="189"/>
      <c r="AU97" s="189"/>
      <c r="AV97" s="189"/>
      <c r="AW97" s="190">
        <v>9999</v>
      </c>
      <c r="AX97" s="190">
        <v>0</v>
      </c>
      <c r="AY97" s="190">
        <v>0</v>
      </c>
      <c r="AZ97" s="190">
        <f>BE97</f>
        <v>0</v>
      </c>
      <c r="BA97" s="190">
        <f>BV97</f>
        <v>0</v>
      </c>
      <c r="BB97" s="190">
        <f>CM97</f>
        <v>0</v>
      </c>
      <c r="BC97" s="190">
        <f>DD97</f>
        <v>0</v>
      </c>
      <c r="BD97" s="190">
        <f>AW97-AX97-BC97</f>
        <v>9999</v>
      </c>
      <c r="BE97" s="190">
        <f t="shared" si="92"/>
        <v>0</v>
      </c>
      <c r="BF97" s="190">
        <f t="shared" si="92"/>
        <v>0</v>
      </c>
      <c r="BG97" s="190">
        <f t="shared" si="92"/>
        <v>0</v>
      </c>
      <c r="BH97" s="190">
        <f t="shared" si="92"/>
        <v>0</v>
      </c>
      <c r="BI97" s="190">
        <f>BJ97+BK97+BL97</f>
        <v>0</v>
      </c>
      <c r="BJ97" s="191">
        <v>0</v>
      </c>
      <c r="BK97" s="191">
        <v>0</v>
      </c>
      <c r="BL97" s="191">
        <v>0</v>
      </c>
      <c r="BM97" s="190">
        <f>BN97+BO97+BP97</f>
        <v>0</v>
      </c>
      <c r="BN97" s="191">
        <v>0</v>
      </c>
      <c r="BO97" s="191">
        <v>0</v>
      </c>
      <c r="BP97" s="191">
        <v>0</v>
      </c>
      <c r="BQ97" s="190">
        <f>BR97+BS97+BT97</f>
        <v>0</v>
      </c>
      <c r="BR97" s="191">
        <v>0</v>
      </c>
      <c r="BS97" s="191">
        <v>0</v>
      </c>
      <c r="BT97" s="191">
        <v>0</v>
      </c>
      <c r="BU97" s="190">
        <f>$AW97-$AX97-AZ97</f>
        <v>9999</v>
      </c>
      <c r="BV97" s="190">
        <f t="shared" si="93"/>
        <v>0</v>
      </c>
      <c r="BW97" s="190">
        <f t="shared" si="93"/>
        <v>0</v>
      </c>
      <c r="BX97" s="190">
        <f t="shared" si="93"/>
        <v>0</v>
      </c>
      <c r="BY97" s="190">
        <f t="shared" si="93"/>
        <v>0</v>
      </c>
      <c r="BZ97" s="190">
        <f>CA97+CB97+CC97</f>
        <v>0</v>
      </c>
      <c r="CA97" s="191">
        <v>0</v>
      </c>
      <c r="CB97" s="191">
        <v>0</v>
      </c>
      <c r="CC97" s="191">
        <v>0</v>
      </c>
      <c r="CD97" s="190">
        <f>CE97+CF97+CG97</f>
        <v>0</v>
      </c>
      <c r="CE97" s="191">
        <v>0</v>
      </c>
      <c r="CF97" s="191">
        <v>0</v>
      </c>
      <c r="CG97" s="191">
        <v>0</v>
      </c>
      <c r="CH97" s="190">
        <f>CI97+CJ97+CK97</f>
        <v>0</v>
      </c>
      <c r="CI97" s="191">
        <v>0</v>
      </c>
      <c r="CJ97" s="191">
        <v>0</v>
      </c>
      <c r="CK97" s="191">
        <v>0</v>
      </c>
      <c r="CL97" s="190">
        <f>$AW97-$AX97-BA97</f>
        <v>9999</v>
      </c>
      <c r="CM97" s="190">
        <f t="shared" si="94"/>
        <v>0</v>
      </c>
      <c r="CN97" s="190">
        <f t="shared" si="94"/>
        <v>0</v>
      </c>
      <c r="CO97" s="190">
        <f t="shared" si="94"/>
        <v>0</v>
      </c>
      <c r="CP97" s="190">
        <f t="shared" si="94"/>
        <v>0</v>
      </c>
      <c r="CQ97" s="190">
        <f>CR97+CS97+CT97</f>
        <v>0</v>
      </c>
      <c r="CR97" s="191">
        <v>0</v>
      </c>
      <c r="CS97" s="191">
        <v>0</v>
      </c>
      <c r="CT97" s="191">
        <v>0</v>
      </c>
      <c r="CU97" s="190">
        <f>CV97+CW97+CX97</f>
        <v>0</v>
      </c>
      <c r="CV97" s="191">
        <v>0</v>
      </c>
      <c r="CW97" s="191">
        <v>0</v>
      </c>
      <c r="CX97" s="191">
        <v>0</v>
      </c>
      <c r="CY97" s="190">
        <f>CZ97+DA97+DB97</f>
        <v>0</v>
      </c>
      <c r="CZ97" s="191">
        <v>0</v>
      </c>
      <c r="DA97" s="191">
        <v>0</v>
      </c>
      <c r="DB97" s="191">
        <v>0</v>
      </c>
      <c r="DC97" s="190">
        <f>$AW97-$AX97-BB97</f>
        <v>9999</v>
      </c>
      <c r="DD97" s="190">
        <f t="shared" si="95"/>
        <v>0</v>
      </c>
      <c r="DE97" s="190">
        <f t="shared" si="95"/>
        <v>0</v>
      </c>
      <c r="DF97" s="190">
        <f t="shared" si="95"/>
        <v>0</v>
      </c>
      <c r="DG97" s="190">
        <f t="shared" si="95"/>
        <v>0</v>
      </c>
      <c r="DH97" s="190">
        <f>DI97+DJ97+DK97</f>
        <v>0</v>
      </c>
      <c r="DI97" s="191">
        <v>0</v>
      </c>
      <c r="DJ97" s="191">
        <v>0</v>
      </c>
      <c r="DK97" s="191">
        <v>0</v>
      </c>
      <c r="DL97" s="190">
        <f>DM97+DN97+DO97</f>
        <v>0</v>
      </c>
      <c r="DM97" s="191">
        <v>0</v>
      </c>
      <c r="DN97" s="191">
        <v>0</v>
      </c>
      <c r="DO97" s="191">
        <v>0</v>
      </c>
      <c r="DP97" s="190">
        <f>DQ97+DR97+DS97</f>
        <v>0</v>
      </c>
      <c r="DQ97" s="191">
        <v>0</v>
      </c>
      <c r="DR97" s="191">
        <v>0</v>
      </c>
      <c r="DS97" s="191">
        <v>0</v>
      </c>
      <c r="DT97" s="190">
        <f>$AW97-$AX97-BC97</f>
        <v>9999</v>
      </c>
      <c r="DU97" s="190">
        <f>BC97-AY97</f>
        <v>0</v>
      </c>
      <c r="DV97" s="191"/>
      <c r="DW97" s="191"/>
      <c r="DX97" s="192"/>
      <c r="DY97" s="191"/>
      <c r="DZ97" s="192"/>
      <c r="EA97" s="193" t="s">
        <v>25</v>
      </c>
      <c r="EB97" s="169">
        <v>0</v>
      </c>
      <c r="EC97" s="138" t="str">
        <f>AN97 &amp; EB97</f>
        <v>Амортизационные отчисления0</v>
      </c>
      <c r="ED97" s="138" t="str">
        <f>AN97&amp;AO97</f>
        <v>Амортизационные отчислениянет</v>
      </c>
      <c r="EE97" s="139"/>
      <c r="EF97" s="139"/>
      <c r="EG97" s="183"/>
      <c r="EH97" s="183"/>
      <c r="EI97" s="183"/>
      <c r="EJ97" s="183"/>
      <c r="EV97" s="139"/>
    </row>
    <row r="98" spans="3:152" ht="11.25" customHeight="1" x14ac:dyDescent="0.25">
      <c r="C98" s="159"/>
      <c r="D98" s="160">
        <v>14</v>
      </c>
      <c r="E98" s="161" t="s">
        <v>226</v>
      </c>
      <c r="F98" s="161" t="s">
        <v>227</v>
      </c>
      <c r="G98" s="161" t="s">
        <v>228</v>
      </c>
      <c r="H98" s="161" t="s">
        <v>255</v>
      </c>
      <c r="I98" s="161" t="s">
        <v>230</v>
      </c>
      <c r="J98" s="161" t="s">
        <v>230</v>
      </c>
      <c r="K98" s="160" t="s">
        <v>231</v>
      </c>
      <c r="L98" s="162"/>
      <c r="M98" s="162"/>
      <c r="N98" s="160">
        <v>7</v>
      </c>
      <c r="O98" s="160">
        <v>2027</v>
      </c>
      <c r="P98" s="163" t="s">
        <v>232</v>
      </c>
      <c r="Q98" s="163" t="s">
        <v>256</v>
      </c>
      <c r="R98" s="164">
        <v>0</v>
      </c>
      <c r="S98" s="165">
        <v>0</v>
      </c>
      <c r="T98" s="166" t="s">
        <v>25</v>
      </c>
      <c r="U98" s="167"/>
      <c r="V98" s="168"/>
      <c r="W98" s="168"/>
      <c r="X98" s="168"/>
      <c r="Y98" s="168"/>
      <c r="Z98" s="168"/>
      <c r="AA98" s="168"/>
      <c r="AB98" s="168"/>
      <c r="AC98" s="168"/>
      <c r="AD98" s="168"/>
      <c r="AE98" s="168"/>
      <c r="AF98" s="168"/>
      <c r="AG98" s="168"/>
      <c r="AH98" s="168"/>
      <c r="AI98" s="168"/>
      <c r="AJ98" s="168"/>
      <c r="AK98" s="168"/>
      <c r="AL98" s="168"/>
      <c r="AM98" s="168"/>
      <c r="AN98" s="168"/>
      <c r="AO98" s="168"/>
      <c r="AP98" s="168"/>
      <c r="AQ98" s="168"/>
      <c r="AR98" s="168"/>
      <c r="AS98" s="168"/>
      <c r="AT98" s="168"/>
      <c r="AU98" s="168"/>
      <c r="AV98" s="168"/>
      <c r="AW98" s="168"/>
      <c r="AX98" s="168"/>
      <c r="AY98" s="168"/>
      <c r="AZ98" s="168"/>
      <c r="BA98" s="168"/>
      <c r="BB98" s="168"/>
      <c r="BC98" s="168"/>
      <c r="BD98" s="168"/>
      <c r="BE98" s="168"/>
      <c r="BF98" s="168"/>
      <c r="BG98" s="168"/>
      <c r="BH98" s="168"/>
      <c r="BI98" s="168"/>
      <c r="BJ98" s="168"/>
      <c r="BK98" s="168"/>
      <c r="BL98" s="168"/>
      <c r="BM98" s="168"/>
      <c r="BN98" s="168"/>
      <c r="BO98" s="168"/>
      <c r="BP98" s="168"/>
      <c r="BQ98" s="168"/>
      <c r="BR98" s="168"/>
      <c r="BS98" s="168"/>
      <c r="BT98" s="168"/>
      <c r="BU98" s="168"/>
      <c r="BV98" s="168"/>
      <c r="BW98" s="168"/>
      <c r="BX98" s="168"/>
      <c r="BY98" s="168"/>
      <c r="BZ98" s="168"/>
      <c r="CA98" s="168"/>
      <c r="CB98" s="168"/>
      <c r="CC98" s="168"/>
      <c r="CD98" s="168"/>
      <c r="CE98" s="168"/>
      <c r="CF98" s="168"/>
      <c r="CG98" s="168"/>
      <c r="CH98" s="168"/>
      <c r="CI98" s="168"/>
      <c r="CJ98" s="168"/>
      <c r="CK98" s="168"/>
      <c r="CL98" s="168"/>
      <c r="CM98" s="168"/>
      <c r="CN98" s="168"/>
      <c r="CO98" s="168"/>
      <c r="CP98" s="168"/>
      <c r="CQ98" s="168"/>
      <c r="CR98" s="168"/>
      <c r="CS98" s="168"/>
      <c r="CT98" s="168"/>
      <c r="CU98" s="168"/>
      <c r="CV98" s="168"/>
      <c r="CW98" s="168"/>
      <c r="CX98" s="168"/>
      <c r="CY98" s="168"/>
      <c r="CZ98" s="168"/>
      <c r="DA98" s="168"/>
      <c r="DB98" s="168"/>
      <c r="DC98" s="168"/>
      <c r="DD98" s="168"/>
      <c r="DE98" s="168"/>
      <c r="DF98" s="168"/>
      <c r="DG98" s="168"/>
      <c r="DH98" s="168"/>
      <c r="DI98" s="168"/>
      <c r="DJ98" s="168"/>
      <c r="DK98" s="168"/>
      <c r="DL98" s="168"/>
      <c r="DM98" s="168"/>
      <c r="DN98" s="168"/>
      <c r="DO98" s="168"/>
      <c r="DP98" s="168"/>
      <c r="DQ98" s="168"/>
      <c r="DR98" s="168"/>
      <c r="DS98" s="168"/>
      <c r="DT98" s="168"/>
      <c r="DU98" s="168"/>
      <c r="DV98" s="168"/>
      <c r="DW98" s="168"/>
      <c r="DX98" s="168"/>
      <c r="DY98" s="168"/>
      <c r="DZ98" s="168"/>
      <c r="EA98" s="168"/>
      <c r="EB98" s="169"/>
      <c r="EC98" s="139"/>
      <c r="ED98" s="139"/>
      <c r="EE98" s="139"/>
      <c r="EF98" s="139"/>
      <c r="EG98" s="139"/>
      <c r="EH98" s="139"/>
      <c r="EI98" s="139"/>
    </row>
    <row r="99" spans="3:152" ht="11.25" customHeight="1" x14ac:dyDescent="0.25">
      <c r="C99" s="159"/>
      <c r="D99" s="170"/>
      <c r="E99" s="171"/>
      <c r="F99" s="171"/>
      <c r="G99" s="171"/>
      <c r="H99" s="171"/>
      <c r="I99" s="171"/>
      <c r="J99" s="171"/>
      <c r="K99" s="170"/>
      <c r="L99" s="172"/>
      <c r="M99" s="172"/>
      <c r="N99" s="170"/>
      <c r="O99" s="170"/>
      <c r="P99" s="173"/>
      <c r="Q99" s="173"/>
      <c r="R99" s="174"/>
      <c r="S99" s="175"/>
      <c r="T99" s="176"/>
      <c r="U99" s="177"/>
      <c r="V99" s="178">
        <v>1</v>
      </c>
      <c r="W99" s="179" t="s">
        <v>234</v>
      </c>
      <c r="X99" s="179"/>
      <c r="Y99" s="179"/>
      <c r="Z99" s="179"/>
      <c r="AA99" s="179"/>
      <c r="AB99" s="179"/>
      <c r="AC99" s="179"/>
      <c r="AD99" s="179"/>
      <c r="AE99" s="179"/>
      <c r="AF99" s="179"/>
      <c r="AG99" s="179"/>
      <c r="AH99" s="179"/>
      <c r="AI99" s="179"/>
      <c r="AJ99" s="179"/>
      <c r="AK99" s="179"/>
      <c r="AL99" s="180"/>
      <c r="AM99" s="181"/>
      <c r="AN99" s="182"/>
      <c r="AO99" s="182"/>
      <c r="AP99" s="182"/>
      <c r="AQ99" s="182"/>
      <c r="AR99" s="182"/>
      <c r="AS99" s="182"/>
      <c r="AT99" s="182"/>
      <c r="AU99" s="182"/>
      <c r="AV99" s="182"/>
      <c r="AW99" s="78"/>
      <c r="AX99" s="78"/>
      <c r="AY99" s="78"/>
      <c r="AZ99" s="78"/>
      <c r="BA99" s="78"/>
      <c r="BB99" s="78"/>
      <c r="BC99" s="78"/>
      <c r="BD99" s="78"/>
      <c r="BE99" s="78"/>
      <c r="BF99" s="78"/>
      <c r="BG99" s="78"/>
      <c r="BH99" s="78"/>
      <c r="BI99" s="78"/>
      <c r="BJ99" s="78"/>
      <c r="BK99" s="78"/>
      <c r="BL99" s="78"/>
      <c r="BM99" s="78"/>
      <c r="BN99" s="78"/>
      <c r="BO99" s="78"/>
      <c r="BP99" s="78"/>
      <c r="BQ99" s="78"/>
      <c r="BR99" s="78"/>
      <c r="BS99" s="78"/>
      <c r="BT99" s="78"/>
      <c r="BU99" s="78"/>
      <c r="BV99" s="78"/>
      <c r="BW99" s="78"/>
      <c r="BX99" s="78"/>
      <c r="BY99" s="78"/>
      <c r="BZ99" s="78"/>
      <c r="CA99" s="78"/>
      <c r="CB99" s="78"/>
      <c r="CC99" s="78"/>
      <c r="CD99" s="78"/>
      <c r="CE99" s="78"/>
      <c r="CF99" s="78"/>
      <c r="CG99" s="78"/>
      <c r="CH99" s="78"/>
      <c r="CI99" s="78"/>
      <c r="CJ99" s="78"/>
      <c r="CK99" s="78"/>
      <c r="CL99" s="78"/>
      <c r="CM99" s="78"/>
      <c r="CN99" s="78"/>
      <c r="CO99" s="78"/>
      <c r="CP99" s="78"/>
      <c r="CQ99" s="78"/>
      <c r="CR99" s="78"/>
      <c r="CS99" s="78"/>
      <c r="CT99" s="78"/>
      <c r="CU99" s="78"/>
      <c r="CV99" s="78"/>
      <c r="CW99" s="78"/>
      <c r="CX99" s="78"/>
      <c r="CY99" s="78"/>
      <c r="CZ99" s="78"/>
      <c r="DA99" s="78"/>
      <c r="DB99" s="78"/>
      <c r="DC99" s="78"/>
      <c r="DD99" s="78"/>
      <c r="DE99" s="78"/>
      <c r="DF99" s="78"/>
      <c r="DG99" s="78"/>
      <c r="DH99" s="78"/>
      <c r="DI99" s="78"/>
      <c r="DJ99" s="78"/>
      <c r="DK99" s="78"/>
      <c r="DL99" s="78"/>
      <c r="DM99" s="78"/>
      <c r="DN99" s="78"/>
      <c r="DO99" s="78"/>
      <c r="DP99" s="78"/>
      <c r="DQ99" s="78"/>
      <c r="DR99" s="78"/>
      <c r="DS99" s="78"/>
      <c r="DT99" s="78"/>
      <c r="DU99" s="78"/>
      <c r="DV99" s="78"/>
      <c r="DW99" s="78"/>
      <c r="DX99" s="78"/>
      <c r="DY99" s="78"/>
      <c r="DZ99" s="78"/>
      <c r="EA99" s="78"/>
      <c r="EB99" s="169"/>
      <c r="EC99" s="183"/>
      <c r="ED99" s="183"/>
      <c r="EE99" s="183"/>
      <c r="EF99" s="139"/>
      <c r="EG99" s="183"/>
      <c r="EH99" s="183"/>
      <c r="EI99" s="183"/>
      <c r="EJ99" s="183"/>
      <c r="EK99" s="183"/>
    </row>
    <row r="100" spans="3:152" ht="15" customHeight="1" x14ac:dyDescent="0.25">
      <c r="C100" s="159"/>
      <c r="D100" s="170"/>
      <c r="E100" s="171"/>
      <c r="F100" s="171"/>
      <c r="G100" s="171"/>
      <c r="H100" s="171"/>
      <c r="I100" s="171"/>
      <c r="J100" s="171"/>
      <c r="K100" s="170"/>
      <c r="L100" s="172"/>
      <c r="M100" s="172"/>
      <c r="N100" s="170"/>
      <c r="O100" s="170"/>
      <c r="P100" s="173"/>
      <c r="Q100" s="173"/>
      <c r="R100" s="174"/>
      <c r="S100" s="175"/>
      <c r="T100" s="176"/>
      <c r="U100" s="184"/>
      <c r="V100" s="185"/>
      <c r="W100" s="186"/>
      <c r="X100" s="186"/>
      <c r="Y100" s="186"/>
      <c r="Z100" s="186"/>
      <c r="AA100" s="186"/>
      <c r="AB100" s="186"/>
      <c r="AC100" s="186"/>
      <c r="AD100" s="186"/>
      <c r="AE100" s="186"/>
      <c r="AF100" s="186"/>
      <c r="AG100" s="186"/>
      <c r="AH100" s="186"/>
      <c r="AI100" s="186"/>
      <c r="AJ100" s="186"/>
      <c r="AK100" s="186"/>
      <c r="AL100" s="187"/>
      <c r="AM100" s="129" t="s">
        <v>235</v>
      </c>
      <c r="AN100" s="188" t="s">
        <v>188</v>
      </c>
      <c r="AO100" s="189" t="s">
        <v>22</v>
      </c>
      <c r="AP100" s="189"/>
      <c r="AQ100" s="189"/>
      <c r="AR100" s="189"/>
      <c r="AS100" s="189"/>
      <c r="AT100" s="189"/>
      <c r="AU100" s="189"/>
      <c r="AV100" s="189"/>
      <c r="AW100" s="190">
        <v>20987.07</v>
      </c>
      <c r="AX100" s="190">
        <v>0</v>
      </c>
      <c r="AY100" s="190">
        <v>0</v>
      </c>
      <c r="AZ100" s="190">
        <f>BE100</f>
        <v>0</v>
      </c>
      <c r="BA100" s="190">
        <f>BV100</f>
        <v>0</v>
      </c>
      <c r="BB100" s="190">
        <f>CM100</f>
        <v>0</v>
      </c>
      <c r="BC100" s="190">
        <f>DD100</f>
        <v>0</v>
      </c>
      <c r="BD100" s="190">
        <f>AW100-AX100-BC100</f>
        <v>20987.07</v>
      </c>
      <c r="BE100" s="190">
        <f t="shared" ref="BE100:BH101" si="96">BQ100</f>
        <v>0</v>
      </c>
      <c r="BF100" s="190">
        <f t="shared" si="96"/>
        <v>0</v>
      </c>
      <c r="BG100" s="190">
        <f t="shared" si="96"/>
        <v>0</v>
      </c>
      <c r="BH100" s="190">
        <f t="shared" si="96"/>
        <v>0</v>
      </c>
      <c r="BI100" s="190">
        <f>BJ100+BK100+BL100</f>
        <v>0</v>
      </c>
      <c r="BJ100" s="191">
        <v>0</v>
      </c>
      <c r="BK100" s="191">
        <v>0</v>
      </c>
      <c r="BL100" s="191">
        <v>0</v>
      </c>
      <c r="BM100" s="190">
        <f>BN100+BO100+BP100</f>
        <v>0</v>
      </c>
      <c r="BN100" s="191">
        <v>0</v>
      </c>
      <c r="BO100" s="191">
        <v>0</v>
      </c>
      <c r="BP100" s="191">
        <v>0</v>
      </c>
      <c r="BQ100" s="190">
        <f>BR100+BS100+BT100</f>
        <v>0</v>
      </c>
      <c r="BR100" s="191">
        <v>0</v>
      </c>
      <c r="BS100" s="191">
        <v>0</v>
      </c>
      <c r="BT100" s="191">
        <v>0</v>
      </c>
      <c r="BU100" s="190">
        <f>$AW100-$AX100-AZ100</f>
        <v>20987.07</v>
      </c>
      <c r="BV100" s="190">
        <f t="shared" ref="BV100:BY101" si="97">CH100</f>
        <v>0</v>
      </c>
      <c r="BW100" s="190">
        <f t="shared" si="97"/>
        <v>0</v>
      </c>
      <c r="BX100" s="190">
        <f t="shared" si="97"/>
        <v>0</v>
      </c>
      <c r="BY100" s="190">
        <f t="shared" si="97"/>
        <v>0</v>
      </c>
      <c r="BZ100" s="190">
        <f>CA100+CB100+CC100</f>
        <v>0</v>
      </c>
      <c r="CA100" s="191">
        <v>0</v>
      </c>
      <c r="CB100" s="191">
        <v>0</v>
      </c>
      <c r="CC100" s="191">
        <v>0</v>
      </c>
      <c r="CD100" s="190">
        <f>CE100+CF100+CG100</f>
        <v>0</v>
      </c>
      <c r="CE100" s="191">
        <v>0</v>
      </c>
      <c r="CF100" s="191">
        <v>0</v>
      </c>
      <c r="CG100" s="191">
        <v>0</v>
      </c>
      <c r="CH100" s="190">
        <f>CI100+CJ100+CK100</f>
        <v>0</v>
      </c>
      <c r="CI100" s="191">
        <v>0</v>
      </c>
      <c r="CJ100" s="191">
        <v>0</v>
      </c>
      <c r="CK100" s="191">
        <v>0</v>
      </c>
      <c r="CL100" s="190">
        <f>$AW100-$AX100-BA100</f>
        <v>20987.07</v>
      </c>
      <c r="CM100" s="190">
        <f t="shared" ref="CM100:CP101" si="98">CY100</f>
        <v>0</v>
      </c>
      <c r="CN100" s="190">
        <f t="shared" si="98"/>
        <v>0</v>
      </c>
      <c r="CO100" s="190">
        <f t="shared" si="98"/>
        <v>0</v>
      </c>
      <c r="CP100" s="190">
        <f t="shared" si="98"/>
        <v>0</v>
      </c>
      <c r="CQ100" s="190">
        <f>CR100+CS100+CT100</f>
        <v>0</v>
      </c>
      <c r="CR100" s="191">
        <v>0</v>
      </c>
      <c r="CS100" s="191">
        <v>0</v>
      </c>
      <c r="CT100" s="191">
        <v>0</v>
      </c>
      <c r="CU100" s="190">
        <f>CV100+CW100+CX100</f>
        <v>0</v>
      </c>
      <c r="CV100" s="191">
        <v>0</v>
      </c>
      <c r="CW100" s="191">
        <v>0</v>
      </c>
      <c r="CX100" s="191">
        <v>0</v>
      </c>
      <c r="CY100" s="190">
        <f>CZ100+DA100+DB100</f>
        <v>0</v>
      </c>
      <c r="CZ100" s="191">
        <v>0</v>
      </c>
      <c r="DA100" s="191">
        <v>0</v>
      </c>
      <c r="DB100" s="191">
        <v>0</v>
      </c>
      <c r="DC100" s="190">
        <f>$AW100-$AX100-BB100</f>
        <v>20987.07</v>
      </c>
      <c r="DD100" s="190">
        <f t="shared" ref="DD100:DG101" si="99">DP100</f>
        <v>0</v>
      </c>
      <c r="DE100" s="190">
        <f t="shared" si="99"/>
        <v>0</v>
      </c>
      <c r="DF100" s="190">
        <f t="shared" si="99"/>
        <v>0</v>
      </c>
      <c r="DG100" s="190">
        <f t="shared" si="99"/>
        <v>0</v>
      </c>
      <c r="DH100" s="190">
        <f>DI100+DJ100+DK100</f>
        <v>0</v>
      </c>
      <c r="DI100" s="191">
        <v>0</v>
      </c>
      <c r="DJ100" s="191">
        <v>0</v>
      </c>
      <c r="DK100" s="191">
        <v>0</v>
      </c>
      <c r="DL100" s="190">
        <f>DM100+DN100+DO100</f>
        <v>0</v>
      </c>
      <c r="DM100" s="191">
        <v>0</v>
      </c>
      <c r="DN100" s="191">
        <v>0</v>
      </c>
      <c r="DO100" s="191">
        <v>0</v>
      </c>
      <c r="DP100" s="190">
        <f>DQ100+DR100+DS100</f>
        <v>0</v>
      </c>
      <c r="DQ100" s="191">
        <v>0</v>
      </c>
      <c r="DR100" s="191">
        <v>0</v>
      </c>
      <c r="DS100" s="191">
        <v>0</v>
      </c>
      <c r="DT100" s="190">
        <f>$AW100-$AX100-BC100</f>
        <v>20987.07</v>
      </c>
      <c r="DU100" s="190">
        <f>BC100-AY100</f>
        <v>0</v>
      </c>
      <c r="DV100" s="191"/>
      <c r="DW100" s="191"/>
      <c r="DX100" s="192"/>
      <c r="DY100" s="191"/>
      <c r="DZ100" s="192"/>
      <c r="EA100" s="193" t="s">
        <v>25</v>
      </c>
      <c r="EB100" s="169">
        <v>0</v>
      </c>
      <c r="EC100" s="138" t="str">
        <f>AN100 &amp; EB100</f>
        <v>Прибыль направляемая на инвестиции0</v>
      </c>
      <c r="ED100" s="138" t="str">
        <f>AN100&amp;AO100</f>
        <v>Прибыль направляемая на инвестициинет</v>
      </c>
      <c r="EE100" s="139"/>
      <c r="EF100" s="139"/>
      <c r="EG100" s="183"/>
      <c r="EH100" s="183"/>
      <c r="EI100" s="183"/>
      <c r="EJ100" s="183"/>
      <c r="EV100" s="139"/>
    </row>
    <row r="101" spans="3:152" ht="15" customHeight="1" thickBot="1" x14ac:dyDescent="0.3">
      <c r="C101" s="159"/>
      <c r="D101" s="170"/>
      <c r="E101" s="171"/>
      <c r="F101" s="171"/>
      <c r="G101" s="171"/>
      <c r="H101" s="171"/>
      <c r="I101" s="171"/>
      <c r="J101" s="171"/>
      <c r="K101" s="170"/>
      <c r="L101" s="172"/>
      <c r="M101" s="172"/>
      <c r="N101" s="170"/>
      <c r="O101" s="170"/>
      <c r="P101" s="173"/>
      <c r="Q101" s="173"/>
      <c r="R101" s="174"/>
      <c r="S101" s="175"/>
      <c r="T101" s="176"/>
      <c r="U101" s="184"/>
      <c r="V101" s="185"/>
      <c r="W101" s="186"/>
      <c r="X101" s="186"/>
      <c r="Y101" s="186"/>
      <c r="Z101" s="186"/>
      <c r="AA101" s="186"/>
      <c r="AB101" s="186"/>
      <c r="AC101" s="186"/>
      <c r="AD101" s="186"/>
      <c r="AE101" s="186"/>
      <c r="AF101" s="186"/>
      <c r="AG101" s="186"/>
      <c r="AH101" s="186"/>
      <c r="AI101" s="186"/>
      <c r="AJ101" s="186"/>
      <c r="AK101" s="186"/>
      <c r="AL101" s="187"/>
      <c r="AM101" s="129" t="s">
        <v>195</v>
      </c>
      <c r="AN101" s="188" t="s">
        <v>190</v>
      </c>
      <c r="AO101" s="189" t="s">
        <v>22</v>
      </c>
      <c r="AP101" s="189"/>
      <c r="AQ101" s="189"/>
      <c r="AR101" s="189"/>
      <c r="AS101" s="189"/>
      <c r="AT101" s="189"/>
      <c r="AU101" s="189"/>
      <c r="AV101" s="189"/>
      <c r="AW101" s="190">
        <v>12167</v>
      </c>
      <c r="AX101" s="190">
        <v>0</v>
      </c>
      <c r="AY101" s="190">
        <v>0</v>
      </c>
      <c r="AZ101" s="190">
        <f>BE101</f>
        <v>0</v>
      </c>
      <c r="BA101" s="190">
        <f>BV101</f>
        <v>0</v>
      </c>
      <c r="BB101" s="190">
        <f>CM101</f>
        <v>0</v>
      </c>
      <c r="BC101" s="190">
        <f>DD101</f>
        <v>0</v>
      </c>
      <c r="BD101" s="190">
        <f>AW101-AX101-BC101</f>
        <v>12167</v>
      </c>
      <c r="BE101" s="190">
        <f t="shared" si="96"/>
        <v>0</v>
      </c>
      <c r="BF101" s="190">
        <f t="shared" si="96"/>
        <v>0</v>
      </c>
      <c r="BG101" s="190">
        <f t="shared" si="96"/>
        <v>0</v>
      </c>
      <c r="BH101" s="190">
        <f t="shared" si="96"/>
        <v>0</v>
      </c>
      <c r="BI101" s="190">
        <f>BJ101+BK101+BL101</f>
        <v>0</v>
      </c>
      <c r="BJ101" s="191">
        <v>0</v>
      </c>
      <c r="BK101" s="191">
        <v>0</v>
      </c>
      <c r="BL101" s="191">
        <v>0</v>
      </c>
      <c r="BM101" s="190">
        <f>BN101+BO101+BP101</f>
        <v>0</v>
      </c>
      <c r="BN101" s="191">
        <v>0</v>
      </c>
      <c r="BO101" s="191">
        <v>0</v>
      </c>
      <c r="BP101" s="191">
        <v>0</v>
      </c>
      <c r="BQ101" s="190">
        <f>BR101+BS101+BT101</f>
        <v>0</v>
      </c>
      <c r="BR101" s="191">
        <v>0</v>
      </c>
      <c r="BS101" s="191">
        <v>0</v>
      </c>
      <c r="BT101" s="191">
        <v>0</v>
      </c>
      <c r="BU101" s="190">
        <f>$AW101-$AX101-AZ101</f>
        <v>12167</v>
      </c>
      <c r="BV101" s="190">
        <f t="shared" si="97"/>
        <v>0</v>
      </c>
      <c r="BW101" s="190">
        <f t="shared" si="97"/>
        <v>0</v>
      </c>
      <c r="BX101" s="190">
        <f t="shared" si="97"/>
        <v>0</v>
      </c>
      <c r="BY101" s="190">
        <f t="shared" si="97"/>
        <v>0</v>
      </c>
      <c r="BZ101" s="190">
        <f>CA101+CB101+CC101</f>
        <v>0</v>
      </c>
      <c r="CA101" s="191">
        <v>0</v>
      </c>
      <c r="CB101" s="191">
        <v>0</v>
      </c>
      <c r="CC101" s="191">
        <v>0</v>
      </c>
      <c r="CD101" s="190">
        <f>CE101+CF101+CG101</f>
        <v>0</v>
      </c>
      <c r="CE101" s="191">
        <v>0</v>
      </c>
      <c r="CF101" s="191">
        <v>0</v>
      </c>
      <c r="CG101" s="191">
        <v>0</v>
      </c>
      <c r="CH101" s="190">
        <f>CI101+CJ101+CK101</f>
        <v>0</v>
      </c>
      <c r="CI101" s="191">
        <v>0</v>
      </c>
      <c r="CJ101" s="191">
        <v>0</v>
      </c>
      <c r="CK101" s="191">
        <v>0</v>
      </c>
      <c r="CL101" s="190">
        <f>$AW101-$AX101-BA101</f>
        <v>12167</v>
      </c>
      <c r="CM101" s="190">
        <f t="shared" si="98"/>
        <v>0</v>
      </c>
      <c r="CN101" s="190">
        <f t="shared" si="98"/>
        <v>0</v>
      </c>
      <c r="CO101" s="190">
        <f t="shared" si="98"/>
        <v>0</v>
      </c>
      <c r="CP101" s="190">
        <f t="shared" si="98"/>
        <v>0</v>
      </c>
      <c r="CQ101" s="190">
        <f>CR101+CS101+CT101</f>
        <v>0</v>
      </c>
      <c r="CR101" s="191">
        <v>0</v>
      </c>
      <c r="CS101" s="191">
        <v>0</v>
      </c>
      <c r="CT101" s="191">
        <v>0</v>
      </c>
      <c r="CU101" s="190">
        <f>CV101+CW101+CX101</f>
        <v>0</v>
      </c>
      <c r="CV101" s="191">
        <v>0</v>
      </c>
      <c r="CW101" s="191">
        <v>0</v>
      </c>
      <c r="CX101" s="191">
        <v>0</v>
      </c>
      <c r="CY101" s="190">
        <f>CZ101+DA101+DB101</f>
        <v>0</v>
      </c>
      <c r="CZ101" s="191">
        <v>0</v>
      </c>
      <c r="DA101" s="191">
        <v>0</v>
      </c>
      <c r="DB101" s="191">
        <v>0</v>
      </c>
      <c r="DC101" s="190">
        <f>$AW101-$AX101-BB101</f>
        <v>12167</v>
      </c>
      <c r="DD101" s="190">
        <f t="shared" si="99"/>
        <v>0</v>
      </c>
      <c r="DE101" s="190">
        <f t="shared" si="99"/>
        <v>0</v>
      </c>
      <c r="DF101" s="190">
        <f t="shared" si="99"/>
        <v>0</v>
      </c>
      <c r="DG101" s="190">
        <f t="shared" si="99"/>
        <v>0</v>
      </c>
      <c r="DH101" s="190">
        <f>DI101+DJ101+DK101</f>
        <v>0</v>
      </c>
      <c r="DI101" s="191">
        <v>0</v>
      </c>
      <c r="DJ101" s="191">
        <v>0</v>
      </c>
      <c r="DK101" s="191">
        <v>0</v>
      </c>
      <c r="DL101" s="190">
        <f>DM101+DN101+DO101</f>
        <v>0</v>
      </c>
      <c r="DM101" s="191">
        <v>0</v>
      </c>
      <c r="DN101" s="191">
        <v>0</v>
      </c>
      <c r="DO101" s="191">
        <v>0</v>
      </c>
      <c r="DP101" s="190">
        <f>DQ101+DR101+DS101</f>
        <v>0</v>
      </c>
      <c r="DQ101" s="191">
        <v>0</v>
      </c>
      <c r="DR101" s="191">
        <v>0</v>
      </c>
      <c r="DS101" s="191">
        <v>0</v>
      </c>
      <c r="DT101" s="190">
        <f>$AW101-$AX101-BC101</f>
        <v>12167</v>
      </c>
      <c r="DU101" s="190">
        <f>BC101-AY101</f>
        <v>0</v>
      </c>
      <c r="DV101" s="191"/>
      <c r="DW101" s="191"/>
      <c r="DX101" s="192"/>
      <c r="DY101" s="191"/>
      <c r="DZ101" s="192"/>
      <c r="EA101" s="193" t="s">
        <v>25</v>
      </c>
      <c r="EB101" s="169">
        <v>0</v>
      </c>
      <c r="EC101" s="138" t="str">
        <f>AN101 &amp; EB101</f>
        <v>Амортизационные отчисления0</v>
      </c>
      <c r="ED101" s="138" t="str">
        <f>AN101&amp;AO101</f>
        <v>Амортизационные отчислениянет</v>
      </c>
      <c r="EE101" s="139"/>
      <c r="EF101" s="139"/>
      <c r="EG101" s="183"/>
      <c r="EH101" s="183"/>
      <c r="EI101" s="183"/>
      <c r="EJ101" s="183"/>
      <c r="EV101" s="139"/>
    </row>
    <row r="102" spans="3:152" ht="11.25" customHeight="1" x14ac:dyDescent="0.25">
      <c r="C102" s="159"/>
      <c r="D102" s="160">
        <v>15</v>
      </c>
      <c r="E102" s="161" t="s">
        <v>226</v>
      </c>
      <c r="F102" s="161" t="s">
        <v>227</v>
      </c>
      <c r="G102" s="161" t="s">
        <v>228</v>
      </c>
      <c r="H102" s="161" t="s">
        <v>257</v>
      </c>
      <c r="I102" s="161" t="s">
        <v>230</v>
      </c>
      <c r="J102" s="161" t="s">
        <v>230</v>
      </c>
      <c r="K102" s="160" t="s">
        <v>231</v>
      </c>
      <c r="L102" s="162"/>
      <c r="M102" s="162"/>
      <c r="N102" s="160">
        <v>8</v>
      </c>
      <c r="O102" s="160">
        <v>2028</v>
      </c>
      <c r="P102" s="163" t="s">
        <v>232</v>
      </c>
      <c r="Q102" s="163" t="s">
        <v>258</v>
      </c>
      <c r="R102" s="164">
        <v>0</v>
      </c>
      <c r="S102" s="165">
        <v>0</v>
      </c>
      <c r="T102" s="166" t="s">
        <v>25</v>
      </c>
      <c r="U102" s="167"/>
      <c r="V102" s="168"/>
      <c r="W102" s="168"/>
      <c r="X102" s="168"/>
      <c r="Y102" s="168"/>
      <c r="Z102" s="168"/>
      <c r="AA102" s="168"/>
      <c r="AB102" s="168"/>
      <c r="AC102" s="168"/>
      <c r="AD102" s="168"/>
      <c r="AE102" s="168"/>
      <c r="AF102" s="168"/>
      <c r="AG102" s="168"/>
      <c r="AH102" s="168"/>
      <c r="AI102" s="168"/>
      <c r="AJ102" s="168"/>
      <c r="AK102" s="168"/>
      <c r="AL102" s="168"/>
      <c r="AM102" s="168"/>
      <c r="AN102" s="168"/>
      <c r="AO102" s="168"/>
      <c r="AP102" s="168"/>
      <c r="AQ102" s="168"/>
      <c r="AR102" s="168"/>
      <c r="AS102" s="168"/>
      <c r="AT102" s="168"/>
      <c r="AU102" s="168"/>
      <c r="AV102" s="168"/>
      <c r="AW102" s="168"/>
      <c r="AX102" s="168"/>
      <c r="AY102" s="168"/>
      <c r="AZ102" s="168"/>
      <c r="BA102" s="168"/>
      <c r="BB102" s="168"/>
      <c r="BC102" s="168"/>
      <c r="BD102" s="168"/>
      <c r="BE102" s="168"/>
      <c r="BF102" s="168"/>
      <c r="BG102" s="168"/>
      <c r="BH102" s="168"/>
      <c r="BI102" s="168"/>
      <c r="BJ102" s="168"/>
      <c r="BK102" s="168"/>
      <c r="BL102" s="168"/>
      <c r="BM102" s="168"/>
      <c r="BN102" s="168"/>
      <c r="BO102" s="168"/>
      <c r="BP102" s="168"/>
      <c r="BQ102" s="168"/>
      <c r="BR102" s="168"/>
      <c r="BS102" s="168"/>
      <c r="BT102" s="168"/>
      <c r="BU102" s="168"/>
      <c r="BV102" s="168"/>
      <c r="BW102" s="168"/>
      <c r="BX102" s="168"/>
      <c r="BY102" s="168"/>
      <c r="BZ102" s="168"/>
      <c r="CA102" s="168"/>
      <c r="CB102" s="168"/>
      <c r="CC102" s="168"/>
      <c r="CD102" s="168"/>
      <c r="CE102" s="168"/>
      <c r="CF102" s="168"/>
      <c r="CG102" s="168"/>
      <c r="CH102" s="168"/>
      <c r="CI102" s="168"/>
      <c r="CJ102" s="168"/>
      <c r="CK102" s="168"/>
      <c r="CL102" s="168"/>
      <c r="CM102" s="168"/>
      <c r="CN102" s="168"/>
      <c r="CO102" s="168"/>
      <c r="CP102" s="168"/>
      <c r="CQ102" s="168"/>
      <c r="CR102" s="168"/>
      <c r="CS102" s="168"/>
      <c r="CT102" s="168"/>
      <c r="CU102" s="168"/>
      <c r="CV102" s="168"/>
      <c r="CW102" s="168"/>
      <c r="CX102" s="168"/>
      <c r="CY102" s="168"/>
      <c r="CZ102" s="168"/>
      <c r="DA102" s="168"/>
      <c r="DB102" s="168"/>
      <c r="DC102" s="168"/>
      <c r="DD102" s="168"/>
      <c r="DE102" s="168"/>
      <c r="DF102" s="168"/>
      <c r="DG102" s="168"/>
      <c r="DH102" s="168"/>
      <c r="DI102" s="168"/>
      <c r="DJ102" s="168"/>
      <c r="DK102" s="168"/>
      <c r="DL102" s="168"/>
      <c r="DM102" s="168"/>
      <c r="DN102" s="168"/>
      <c r="DO102" s="168"/>
      <c r="DP102" s="168"/>
      <c r="DQ102" s="168"/>
      <c r="DR102" s="168"/>
      <c r="DS102" s="168"/>
      <c r="DT102" s="168"/>
      <c r="DU102" s="168"/>
      <c r="DV102" s="168"/>
      <c r="DW102" s="168"/>
      <c r="DX102" s="168"/>
      <c r="DY102" s="168"/>
      <c r="DZ102" s="168"/>
      <c r="EA102" s="168"/>
      <c r="EB102" s="169"/>
      <c r="EC102" s="139"/>
      <c r="ED102" s="139"/>
      <c r="EE102" s="139"/>
      <c r="EF102" s="139"/>
      <c r="EG102" s="139"/>
      <c r="EH102" s="139"/>
      <c r="EI102" s="139"/>
    </row>
    <row r="103" spans="3:152" ht="11.25" customHeight="1" x14ac:dyDescent="0.25">
      <c r="C103" s="159"/>
      <c r="D103" s="170"/>
      <c r="E103" s="171"/>
      <c r="F103" s="171"/>
      <c r="G103" s="171"/>
      <c r="H103" s="171"/>
      <c r="I103" s="171"/>
      <c r="J103" s="171"/>
      <c r="K103" s="170"/>
      <c r="L103" s="172"/>
      <c r="M103" s="172"/>
      <c r="N103" s="170"/>
      <c r="O103" s="170"/>
      <c r="P103" s="173"/>
      <c r="Q103" s="173"/>
      <c r="R103" s="174"/>
      <c r="S103" s="175"/>
      <c r="T103" s="176"/>
      <c r="U103" s="177"/>
      <c r="V103" s="178">
        <v>1</v>
      </c>
      <c r="W103" s="179" t="s">
        <v>234</v>
      </c>
      <c r="X103" s="179"/>
      <c r="Y103" s="179"/>
      <c r="Z103" s="179"/>
      <c r="AA103" s="179"/>
      <c r="AB103" s="179"/>
      <c r="AC103" s="179"/>
      <c r="AD103" s="179"/>
      <c r="AE103" s="179"/>
      <c r="AF103" s="179"/>
      <c r="AG103" s="179"/>
      <c r="AH103" s="179"/>
      <c r="AI103" s="179"/>
      <c r="AJ103" s="179"/>
      <c r="AK103" s="179"/>
      <c r="AL103" s="180"/>
      <c r="AM103" s="181"/>
      <c r="AN103" s="182"/>
      <c r="AO103" s="182"/>
      <c r="AP103" s="182"/>
      <c r="AQ103" s="182"/>
      <c r="AR103" s="182"/>
      <c r="AS103" s="182"/>
      <c r="AT103" s="182"/>
      <c r="AU103" s="182"/>
      <c r="AV103" s="182"/>
      <c r="AW103" s="78"/>
      <c r="AX103" s="78"/>
      <c r="AY103" s="78"/>
      <c r="AZ103" s="78"/>
      <c r="BA103" s="78"/>
      <c r="BB103" s="78"/>
      <c r="BC103" s="78"/>
      <c r="BD103" s="78"/>
      <c r="BE103" s="78"/>
      <c r="BF103" s="78"/>
      <c r="BG103" s="78"/>
      <c r="BH103" s="78"/>
      <c r="BI103" s="78"/>
      <c r="BJ103" s="78"/>
      <c r="BK103" s="78"/>
      <c r="BL103" s="78"/>
      <c r="BM103" s="78"/>
      <c r="BN103" s="78"/>
      <c r="BO103" s="78"/>
      <c r="BP103" s="78"/>
      <c r="BQ103" s="78"/>
      <c r="BR103" s="78"/>
      <c r="BS103" s="78"/>
      <c r="BT103" s="78"/>
      <c r="BU103" s="78"/>
      <c r="BV103" s="78"/>
      <c r="BW103" s="78"/>
      <c r="BX103" s="78"/>
      <c r="BY103" s="78"/>
      <c r="BZ103" s="78"/>
      <c r="CA103" s="78"/>
      <c r="CB103" s="78"/>
      <c r="CC103" s="78"/>
      <c r="CD103" s="78"/>
      <c r="CE103" s="78"/>
      <c r="CF103" s="78"/>
      <c r="CG103" s="78"/>
      <c r="CH103" s="78"/>
      <c r="CI103" s="78"/>
      <c r="CJ103" s="78"/>
      <c r="CK103" s="78"/>
      <c r="CL103" s="78"/>
      <c r="CM103" s="78"/>
      <c r="CN103" s="78"/>
      <c r="CO103" s="78"/>
      <c r="CP103" s="78"/>
      <c r="CQ103" s="78"/>
      <c r="CR103" s="78"/>
      <c r="CS103" s="78"/>
      <c r="CT103" s="78"/>
      <c r="CU103" s="78"/>
      <c r="CV103" s="78"/>
      <c r="CW103" s="78"/>
      <c r="CX103" s="78"/>
      <c r="CY103" s="78"/>
      <c r="CZ103" s="78"/>
      <c r="DA103" s="78"/>
      <c r="DB103" s="78"/>
      <c r="DC103" s="78"/>
      <c r="DD103" s="78"/>
      <c r="DE103" s="78"/>
      <c r="DF103" s="78"/>
      <c r="DG103" s="78"/>
      <c r="DH103" s="78"/>
      <c r="DI103" s="78"/>
      <c r="DJ103" s="78"/>
      <c r="DK103" s="78"/>
      <c r="DL103" s="78"/>
      <c r="DM103" s="78"/>
      <c r="DN103" s="78"/>
      <c r="DO103" s="78"/>
      <c r="DP103" s="78"/>
      <c r="DQ103" s="78"/>
      <c r="DR103" s="78"/>
      <c r="DS103" s="78"/>
      <c r="DT103" s="78"/>
      <c r="DU103" s="78"/>
      <c r="DV103" s="78"/>
      <c r="DW103" s="78"/>
      <c r="DX103" s="78"/>
      <c r="DY103" s="78"/>
      <c r="DZ103" s="78"/>
      <c r="EA103" s="78"/>
      <c r="EB103" s="169"/>
      <c r="EC103" s="183"/>
      <c r="ED103" s="183"/>
      <c r="EE103" s="183"/>
      <c r="EF103" s="139"/>
      <c r="EG103" s="183"/>
      <c r="EH103" s="183"/>
      <c r="EI103" s="183"/>
      <c r="EJ103" s="183"/>
      <c r="EK103" s="183"/>
    </row>
    <row r="104" spans="3:152" ht="15" customHeight="1" x14ac:dyDescent="0.25">
      <c r="C104" s="159"/>
      <c r="D104" s="170"/>
      <c r="E104" s="171"/>
      <c r="F104" s="171"/>
      <c r="G104" s="171"/>
      <c r="H104" s="171"/>
      <c r="I104" s="171"/>
      <c r="J104" s="171"/>
      <c r="K104" s="170"/>
      <c r="L104" s="172"/>
      <c r="M104" s="172"/>
      <c r="N104" s="170"/>
      <c r="O104" s="170"/>
      <c r="P104" s="173"/>
      <c r="Q104" s="173"/>
      <c r="R104" s="174"/>
      <c r="S104" s="175"/>
      <c r="T104" s="176"/>
      <c r="U104" s="184"/>
      <c r="V104" s="185"/>
      <c r="W104" s="186"/>
      <c r="X104" s="186"/>
      <c r="Y104" s="186"/>
      <c r="Z104" s="186"/>
      <c r="AA104" s="186"/>
      <c r="AB104" s="186"/>
      <c r="AC104" s="186"/>
      <c r="AD104" s="186"/>
      <c r="AE104" s="186"/>
      <c r="AF104" s="186"/>
      <c r="AG104" s="186"/>
      <c r="AH104" s="186"/>
      <c r="AI104" s="186"/>
      <c r="AJ104" s="186"/>
      <c r="AK104" s="186"/>
      <c r="AL104" s="187"/>
      <c r="AM104" s="129" t="s">
        <v>235</v>
      </c>
      <c r="AN104" s="188" t="s">
        <v>188</v>
      </c>
      <c r="AO104" s="189" t="s">
        <v>22</v>
      </c>
      <c r="AP104" s="189"/>
      <c r="AQ104" s="189"/>
      <c r="AR104" s="189"/>
      <c r="AS104" s="189"/>
      <c r="AT104" s="189"/>
      <c r="AU104" s="189"/>
      <c r="AV104" s="189"/>
      <c r="AW104" s="190">
        <v>11396.84</v>
      </c>
      <c r="AX104" s="190">
        <v>0</v>
      </c>
      <c r="AY104" s="190">
        <v>0</v>
      </c>
      <c r="AZ104" s="190">
        <f>BE104</f>
        <v>0</v>
      </c>
      <c r="BA104" s="190">
        <f>BV104</f>
        <v>0</v>
      </c>
      <c r="BB104" s="190">
        <f>CM104</f>
        <v>0</v>
      </c>
      <c r="BC104" s="190">
        <f>DD104</f>
        <v>0</v>
      </c>
      <c r="BD104" s="190">
        <f>AW104-AX104-BC104</f>
        <v>11396.84</v>
      </c>
      <c r="BE104" s="190">
        <f t="shared" ref="BE104:BH105" si="100">BQ104</f>
        <v>0</v>
      </c>
      <c r="BF104" s="190">
        <f t="shared" si="100"/>
        <v>0</v>
      </c>
      <c r="BG104" s="190">
        <f t="shared" si="100"/>
        <v>0</v>
      </c>
      <c r="BH104" s="190">
        <f t="shared" si="100"/>
        <v>0</v>
      </c>
      <c r="BI104" s="190">
        <f>BJ104+BK104+BL104</f>
        <v>0</v>
      </c>
      <c r="BJ104" s="191">
        <v>0</v>
      </c>
      <c r="BK104" s="191">
        <v>0</v>
      </c>
      <c r="BL104" s="191">
        <v>0</v>
      </c>
      <c r="BM104" s="190">
        <f>BN104+BO104+BP104</f>
        <v>0</v>
      </c>
      <c r="BN104" s="191">
        <v>0</v>
      </c>
      <c r="BO104" s="191">
        <v>0</v>
      </c>
      <c r="BP104" s="191">
        <v>0</v>
      </c>
      <c r="BQ104" s="190">
        <f>BR104+BS104+BT104</f>
        <v>0</v>
      </c>
      <c r="BR104" s="191">
        <v>0</v>
      </c>
      <c r="BS104" s="191">
        <v>0</v>
      </c>
      <c r="BT104" s="191">
        <v>0</v>
      </c>
      <c r="BU104" s="190">
        <f>$AW104-$AX104-AZ104</f>
        <v>11396.84</v>
      </c>
      <c r="BV104" s="190">
        <f t="shared" ref="BV104:BY105" si="101">CH104</f>
        <v>0</v>
      </c>
      <c r="BW104" s="190">
        <f t="shared" si="101"/>
        <v>0</v>
      </c>
      <c r="BX104" s="190">
        <f t="shared" si="101"/>
        <v>0</v>
      </c>
      <c r="BY104" s="190">
        <f t="shared" si="101"/>
        <v>0</v>
      </c>
      <c r="BZ104" s="190">
        <f>CA104+CB104+CC104</f>
        <v>0</v>
      </c>
      <c r="CA104" s="191">
        <v>0</v>
      </c>
      <c r="CB104" s="191">
        <v>0</v>
      </c>
      <c r="CC104" s="191">
        <v>0</v>
      </c>
      <c r="CD104" s="190">
        <f>CE104+CF104+CG104</f>
        <v>0</v>
      </c>
      <c r="CE104" s="191">
        <v>0</v>
      </c>
      <c r="CF104" s="191">
        <v>0</v>
      </c>
      <c r="CG104" s="191">
        <v>0</v>
      </c>
      <c r="CH104" s="190">
        <f>CI104+CJ104+CK104</f>
        <v>0</v>
      </c>
      <c r="CI104" s="191">
        <v>0</v>
      </c>
      <c r="CJ104" s="191">
        <v>0</v>
      </c>
      <c r="CK104" s="191">
        <v>0</v>
      </c>
      <c r="CL104" s="190">
        <f>$AW104-$AX104-BA104</f>
        <v>11396.84</v>
      </c>
      <c r="CM104" s="190">
        <f t="shared" ref="CM104:CP105" si="102">CY104</f>
        <v>0</v>
      </c>
      <c r="CN104" s="190">
        <f t="shared" si="102"/>
        <v>0</v>
      </c>
      <c r="CO104" s="190">
        <f t="shared" si="102"/>
        <v>0</v>
      </c>
      <c r="CP104" s="190">
        <f t="shared" si="102"/>
        <v>0</v>
      </c>
      <c r="CQ104" s="190">
        <f>CR104+CS104+CT104</f>
        <v>0</v>
      </c>
      <c r="CR104" s="191">
        <v>0</v>
      </c>
      <c r="CS104" s="191">
        <v>0</v>
      </c>
      <c r="CT104" s="191">
        <v>0</v>
      </c>
      <c r="CU104" s="190">
        <f>CV104+CW104+CX104</f>
        <v>0</v>
      </c>
      <c r="CV104" s="191">
        <v>0</v>
      </c>
      <c r="CW104" s="191">
        <v>0</v>
      </c>
      <c r="CX104" s="191">
        <v>0</v>
      </c>
      <c r="CY104" s="190">
        <f>CZ104+DA104+DB104</f>
        <v>0</v>
      </c>
      <c r="CZ104" s="191">
        <v>0</v>
      </c>
      <c r="DA104" s="191">
        <v>0</v>
      </c>
      <c r="DB104" s="191">
        <v>0</v>
      </c>
      <c r="DC104" s="190">
        <f>$AW104-$AX104-BB104</f>
        <v>11396.84</v>
      </c>
      <c r="DD104" s="190">
        <f t="shared" ref="DD104:DG105" si="103">DP104</f>
        <v>0</v>
      </c>
      <c r="DE104" s="190">
        <f t="shared" si="103"/>
        <v>0</v>
      </c>
      <c r="DF104" s="190">
        <f t="shared" si="103"/>
        <v>0</v>
      </c>
      <c r="DG104" s="190">
        <f t="shared" si="103"/>
        <v>0</v>
      </c>
      <c r="DH104" s="190">
        <f>DI104+DJ104+DK104</f>
        <v>0</v>
      </c>
      <c r="DI104" s="191">
        <v>0</v>
      </c>
      <c r="DJ104" s="191">
        <v>0</v>
      </c>
      <c r="DK104" s="191">
        <v>0</v>
      </c>
      <c r="DL104" s="190">
        <f>DM104+DN104+DO104</f>
        <v>0</v>
      </c>
      <c r="DM104" s="191">
        <v>0</v>
      </c>
      <c r="DN104" s="191">
        <v>0</v>
      </c>
      <c r="DO104" s="191">
        <v>0</v>
      </c>
      <c r="DP104" s="190">
        <f>DQ104+DR104+DS104</f>
        <v>0</v>
      </c>
      <c r="DQ104" s="191">
        <v>0</v>
      </c>
      <c r="DR104" s="191">
        <v>0</v>
      </c>
      <c r="DS104" s="191">
        <v>0</v>
      </c>
      <c r="DT104" s="190">
        <f>$AW104-$AX104-BC104</f>
        <v>11396.84</v>
      </c>
      <c r="DU104" s="190">
        <f>BC104-AY104</f>
        <v>0</v>
      </c>
      <c r="DV104" s="191"/>
      <c r="DW104" s="191"/>
      <c r="DX104" s="192"/>
      <c r="DY104" s="191"/>
      <c r="DZ104" s="192"/>
      <c r="EA104" s="193" t="s">
        <v>25</v>
      </c>
      <c r="EB104" s="169">
        <v>0</v>
      </c>
      <c r="EC104" s="138" t="str">
        <f>AN104 &amp; EB104</f>
        <v>Прибыль направляемая на инвестиции0</v>
      </c>
      <c r="ED104" s="138" t="str">
        <f>AN104&amp;AO104</f>
        <v>Прибыль направляемая на инвестициинет</v>
      </c>
      <c r="EE104" s="139"/>
      <c r="EF104" s="139"/>
      <c r="EG104" s="183"/>
      <c r="EH104" s="183"/>
      <c r="EI104" s="183"/>
      <c r="EJ104" s="183"/>
      <c r="EV104" s="139"/>
    </row>
    <row r="105" spans="3:152" ht="15" customHeight="1" thickBot="1" x14ac:dyDescent="0.3">
      <c r="C105" s="159"/>
      <c r="D105" s="170"/>
      <c r="E105" s="171"/>
      <c r="F105" s="171"/>
      <c r="G105" s="171"/>
      <c r="H105" s="171"/>
      <c r="I105" s="171"/>
      <c r="J105" s="171"/>
      <c r="K105" s="170"/>
      <c r="L105" s="172"/>
      <c r="M105" s="172"/>
      <c r="N105" s="170"/>
      <c r="O105" s="170"/>
      <c r="P105" s="173"/>
      <c r="Q105" s="173"/>
      <c r="R105" s="174"/>
      <c r="S105" s="175"/>
      <c r="T105" s="176"/>
      <c r="U105" s="184"/>
      <c r="V105" s="185"/>
      <c r="W105" s="186"/>
      <c r="X105" s="186"/>
      <c r="Y105" s="186"/>
      <c r="Z105" s="186"/>
      <c r="AA105" s="186"/>
      <c r="AB105" s="186"/>
      <c r="AC105" s="186"/>
      <c r="AD105" s="186"/>
      <c r="AE105" s="186"/>
      <c r="AF105" s="186"/>
      <c r="AG105" s="186"/>
      <c r="AH105" s="186"/>
      <c r="AI105" s="186"/>
      <c r="AJ105" s="186"/>
      <c r="AK105" s="186"/>
      <c r="AL105" s="187"/>
      <c r="AM105" s="129" t="s">
        <v>195</v>
      </c>
      <c r="AN105" s="188" t="s">
        <v>190</v>
      </c>
      <c r="AO105" s="189" t="s">
        <v>22</v>
      </c>
      <c r="AP105" s="189"/>
      <c r="AQ105" s="189"/>
      <c r="AR105" s="189"/>
      <c r="AS105" s="189"/>
      <c r="AT105" s="189"/>
      <c r="AU105" s="189"/>
      <c r="AV105" s="189"/>
      <c r="AW105" s="190">
        <v>14252</v>
      </c>
      <c r="AX105" s="190">
        <v>0</v>
      </c>
      <c r="AY105" s="190">
        <v>0</v>
      </c>
      <c r="AZ105" s="190">
        <f>BE105</f>
        <v>0</v>
      </c>
      <c r="BA105" s="190">
        <f>BV105</f>
        <v>0</v>
      </c>
      <c r="BB105" s="190">
        <f>CM105</f>
        <v>0</v>
      </c>
      <c r="BC105" s="190">
        <f>DD105</f>
        <v>0</v>
      </c>
      <c r="BD105" s="190">
        <f>AW105-AX105-BC105</f>
        <v>14252</v>
      </c>
      <c r="BE105" s="190">
        <f t="shared" si="100"/>
        <v>0</v>
      </c>
      <c r="BF105" s="190">
        <f t="shared" si="100"/>
        <v>0</v>
      </c>
      <c r="BG105" s="190">
        <f t="shared" si="100"/>
        <v>0</v>
      </c>
      <c r="BH105" s="190">
        <f t="shared" si="100"/>
        <v>0</v>
      </c>
      <c r="BI105" s="190">
        <f>BJ105+BK105+BL105</f>
        <v>0</v>
      </c>
      <c r="BJ105" s="191">
        <v>0</v>
      </c>
      <c r="BK105" s="191">
        <v>0</v>
      </c>
      <c r="BL105" s="191">
        <v>0</v>
      </c>
      <c r="BM105" s="190">
        <f>BN105+BO105+BP105</f>
        <v>0</v>
      </c>
      <c r="BN105" s="191">
        <v>0</v>
      </c>
      <c r="BO105" s="191">
        <v>0</v>
      </c>
      <c r="BP105" s="191">
        <v>0</v>
      </c>
      <c r="BQ105" s="190">
        <f>BR105+BS105+BT105</f>
        <v>0</v>
      </c>
      <c r="BR105" s="191">
        <v>0</v>
      </c>
      <c r="BS105" s="191">
        <v>0</v>
      </c>
      <c r="BT105" s="191">
        <v>0</v>
      </c>
      <c r="BU105" s="190">
        <f>$AW105-$AX105-AZ105</f>
        <v>14252</v>
      </c>
      <c r="BV105" s="190">
        <f t="shared" si="101"/>
        <v>0</v>
      </c>
      <c r="BW105" s="190">
        <f t="shared" si="101"/>
        <v>0</v>
      </c>
      <c r="BX105" s="190">
        <f t="shared" si="101"/>
        <v>0</v>
      </c>
      <c r="BY105" s="190">
        <f t="shared" si="101"/>
        <v>0</v>
      </c>
      <c r="BZ105" s="190">
        <f>CA105+CB105+CC105</f>
        <v>0</v>
      </c>
      <c r="CA105" s="191">
        <v>0</v>
      </c>
      <c r="CB105" s="191">
        <v>0</v>
      </c>
      <c r="CC105" s="191">
        <v>0</v>
      </c>
      <c r="CD105" s="190">
        <f>CE105+CF105+CG105</f>
        <v>0</v>
      </c>
      <c r="CE105" s="191">
        <v>0</v>
      </c>
      <c r="CF105" s="191">
        <v>0</v>
      </c>
      <c r="CG105" s="191">
        <v>0</v>
      </c>
      <c r="CH105" s="190">
        <f>CI105+CJ105+CK105</f>
        <v>0</v>
      </c>
      <c r="CI105" s="191">
        <v>0</v>
      </c>
      <c r="CJ105" s="191">
        <v>0</v>
      </c>
      <c r="CK105" s="191">
        <v>0</v>
      </c>
      <c r="CL105" s="190">
        <f>$AW105-$AX105-BA105</f>
        <v>14252</v>
      </c>
      <c r="CM105" s="190">
        <f t="shared" si="102"/>
        <v>0</v>
      </c>
      <c r="CN105" s="190">
        <f t="shared" si="102"/>
        <v>0</v>
      </c>
      <c r="CO105" s="190">
        <f t="shared" si="102"/>
        <v>0</v>
      </c>
      <c r="CP105" s="190">
        <f t="shared" si="102"/>
        <v>0</v>
      </c>
      <c r="CQ105" s="190">
        <f>CR105+CS105+CT105</f>
        <v>0</v>
      </c>
      <c r="CR105" s="191">
        <v>0</v>
      </c>
      <c r="CS105" s="191">
        <v>0</v>
      </c>
      <c r="CT105" s="191">
        <v>0</v>
      </c>
      <c r="CU105" s="190">
        <f>CV105+CW105+CX105</f>
        <v>0</v>
      </c>
      <c r="CV105" s="191">
        <v>0</v>
      </c>
      <c r="CW105" s="191">
        <v>0</v>
      </c>
      <c r="CX105" s="191">
        <v>0</v>
      </c>
      <c r="CY105" s="190">
        <f>CZ105+DA105+DB105</f>
        <v>0</v>
      </c>
      <c r="CZ105" s="191">
        <v>0</v>
      </c>
      <c r="DA105" s="191">
        <v>0</v>
      </c>
      <c r="DB105" s="191">
        <v>0</v>
      </c>
      <c r="DC105" s="190">
        <f>$AW105-$AX105-BB105</f>
        <v>14252</v>
      </c>
      <c r="DD105" s="190">
        <f t="shared" si="103"/>
        <v>0</v>
      </c>
      <c r="DE105" s="190">
        <f t="shared" si="103"/>
        <v>0</v>
      </c>
      <c r="DF105" s="190">
        <f t="shared" si="103"/>
        <v>0</v>
      </c>
      <c r="DG105" s="190">
        <f t="shared" si="103"/>
        <v>0</v>
      </c>
      <c r="DH105" s="190">
        <f>DI105+DJ105+DK105</f>
        <v>0</v>
      </c>
      <c r="DI105" s="191">
        <v>0</v>
      </c>
      <c r="DJ105" s="191">
        <v>0</v>
      </c>
      <c r="DK105" s="191">
        <v>0</v>
      </c>
      <c r="DL105" s="190">
        <f>DM105+DN105+DO105</f>
        <v>0</v>
      </c>
      <c r="DM105" s="191">
        <v>0</v>
      </c>
      <c r="DN105" s="191">
        <v>0</v>
      </c>
      <c r="DO105" s="191">
        <v>0</v>
      </c>
      <c r="DP105" s="190">
        <f>DQ105+DR105+DS105</f>
        <v>0</v>
      </c>
      <c r="DQ105" s="191">
        <v>0</v>
      </c>
      <c r="DR105" s="191">
        <v>0</v>
      </c>
      <c r="DS105" s="191">
        <v>0</v>
      </c>
      <c r="DT105" s="190">
        <f>$AW105-$AX105-BC105</f>
        <v>14252</v>
      </c>
      <c r="DU105" s="190">
        <f>BC105-AY105</f>
        <v>0</v>
      </c>
      <c r="DV105" s="191"/>
      <c r="DW105" s="191"/>
      <c r="DX105" s="192"/>
      <c r="DY105" s="191"/>
      <c r="DZ105" s="192"/>
      <c r="EA105" s="193" t="s">
        <v>25</v>
      </c>
      <c r="EB105" s="169">
        <v>0</v>
      </c>
      <c r="EC105" s="138" t="str">
        <f>AN105 &amp; EB105</f>
        <v>Амортизационные отчисления0</v>
      </c>
      <c r="ED105" s="138" t="str">
        <f>AN105&amp;AO105</f>
        <v>Амортизационные отчислениянет</v>
      </c>
      <c r="EE105" s="139"/>
      <c r="EF105" s="139"/>
      <c r="EG105" s="183"/>
      <c r="EH105" s="183"/>
      <c r="EI105" s="183"/>
      <c r="EJ105" s="183"/>
      <c r="EV105" s="139"/>
    </row>
    <row r="106" spans="3:152" ht="11.25" customHeight="1" x14ac:dyDescent="0.25">
      <c r="C106" s="159"/>
      <c r="D106" s="160">
        <v>16</v>
      </c>
      <c r="E106" s="161" t="s">
        <v>226</v>
      </c>
      <c r="F106" s="161" t="s">
        <v>227</v>
      </c>
      <c r="G106" s="161" t="s">
        <v>228</v>
      </c>
      <c r="H106" s="161" t="s">
        <v>259</v>
      </c>
      <c r="I106" s="161" t="s">
        <v>230</v>
      </c>
      <c r="J106" s="161" t="s">
        <v>230</v>
      </c>
      <c r="K106" s="160" t="s">
        <v>231</v>
      </c>
      <c r="L106" s="162"/>
      <c r="M106" s="162"/>
      <c r="N106" s="160">
        <v>9</v>
      </c>
      <c r="O106" s="160">
        <v>2029</v>
      </c>
      <c r="P106" s="163" t="s">
        <v>232</v>
      </c>
      <c r="Q106" s="163" t="s">
        <v>260</v>
      </c>
      <c r="R106" s="164">
        <v>0</v>
      </c>
      <c r="S106" s="165">
        <v>0</v>
      </c>
      <c r="T106" s="166" t="s">
        <v>25</v>
      </c>
      <c r="U106" s="167"/>
      <c r="V106" s="168"/>
      <c r="W106" s="168"/>
      <c r="X106" s="168"/>
      <c r="Y106" s="168"/>
      <c r="Z106" s="168"/>
      <c r="AA106" s="168"/>
      <c r="AB106" s="168"/>
      <c r="AC106" s="168"/>
      <c r="AD106" s="168"/>
      <c r="AE106" s="168"/>
      <c r="AF106" s="168"/>
      <c r="AG106" s="168"/>
      <c r="AH106" s="168"/>
      <c r="AI106" s="168"/>
      <c r="AJ106" s="168"/>
      <c r="AK106" s="168"/>
      <c r="AL106" s="168"/>
      <c r="AM106" s="168"/>
      <c r="AN106" s="168"/>
      <c r="AO106" s="168"/>
      <c r="AP106" s="168"/>
      <c r="AQ106" s="168"/>
      <c r="AR106" s="168"/>
      <c r="AS106" s="168"/>
      <c r="AT106" s="168"/>
      <c r="AU106" s="168"/>
      <c r="AV106" s="168"/>
      <c r="AW106" s="168"/>
      <c r="AX106" s="168"/>
      <c r="AY106" s="168"/>
      <c r="AZ106" s="168"/>
      <c r="BA106" s="168"/>
      <c r="BB106" s="168"/>
      <c r="BC106" s="168"/>
      <c r="BD106" s="168"/>
      <c r="BE106" s="168"/>
      <c r="BF106" s="168"/>
      <c r="BG106" s="168"/>
      <c r="BH106" s="168"/>
      <c r="BI106" s="168"/>
      <c r="BJ106" s="168"/>
      <c r="BK106" s="168"/>
      <c r="BL106" s="168"/>
      <c r="BM106" s="168"/>
      <c r="BN106" s="168"/>
      <c r="BO106" s="168"/>
      <c r="BP106" s="168"/>
      <c r="BQ106" s="168"/>
      <c r="BR106" s="168"/>
      <c r="BS106" s="168"/>
      <c r="BT106" s="168"/>
      <c r="BU106" s="168"/>
      <c r="BV106" s="168"/>
      <c r="BW106" s="168"/>
      <c r="BX106" s="168"/>
      <c r="BY106" s="168"/>
      <c r="BZ106" s="168"/>
      <c r="CA106" s="168"/>
      <c r="CB106" s="168"/>
      <c r="CC106" s="168"/>
      <c r="CD106" s="168"/>
      <c r="CE106" s="168"/>
      <c r="CF106" s="168"/>
      <c r="CG106" s="168"/>
      <c r="CH106" s="168"/>
      <c r="CI106" s="168"/>
      <c r="CJ106" s="168"/>
      <c r="CK106" s="168"/>
      <c r="CL106" s="168"/>
      <c r="CM106" s="168"/>
      <c r="CN106" s="168"/>
      <c r="CO106" s="168"/>
      <c r="CP106" s="168"/>
      <c r="CQ106" s="168"/>
      <c r="CR106" s="168"/>
      <c r="CS106" s="168"/>
      <c r="CT106" s="168"/>
      <c r="CU106" s="168"/>
      <c r="CV106" s="168"/>
      <c r="CW106" s="168"/>
      <c r="CX106" s="168"/>
      <c r="CY106" s="168"/>
      <c r="CZ106" s="168"/>
      <c r="DA106" s="168"/>
      <c r="DB106" s="168"/>
      <c r="DC106" s="168"/>
      <c r="DD106" s="168"/>
      <c r="DE106" s="168"/>
      <c r="DF106" s="168"/>
      <c r="DG106" s="168"/>
      <c r="DH106" s="168"/>
      <c r="DI106" s="168"/>
      <c r="DJ106" s="168"/>
      <c r="DK106" s="168"/>
      <c r="DL106" s="168"/>
      <c r="DM106" s="168"/>
      <c r="DN106" s="168"/>
      <c r="DO106" s="168"/>
      <c r="DP106" s="168"/>
      <c r="DQ106" s="168"/>
      <c r="DR106" s="168"/>
      <c r="DS106" s="168"/>
      <c r="DT106" s="168"/>
      <c r="DU106" s="168"/>
      <c r="DV106" s="168"/>
      <c r="DW106" s="168"/>
      <c r="DX106" s="168"/>
      <c r="DY106" s="168"/>
      <c r="DZ106" s="168"/>
      <c r="EA106" s="168"/>
      <c r="EB106" s="169"/>
      <c r="EC106" s="139"/>
      <c r="ED106" s="139"/>
      <c r="EE106" s="139"/>
      <c r="EF106" s="139"/>
      <c r="EG106" s="139"/>
      <c r="EH106" s="139"/>
      <c r="EI106" s="139"/>
    </row>
    <row r="107" spans="3:152" ht="11.25" customHeight="1" x14ac:dyDescent="0.25">
      <c r="C107" s="159"/>
      <c r="D107" s="170"/>
      <c r="E107" s="171"/>
      <c r="F107" s="171"/>
      <c r="G107" s="171"/>
      <c r="H107" s="171"/>
      <c r="I107" s="171"/>
      <c r="J107" s="171"/>
      <c r="K107" s="170"/>
      <c r="L107" s="172"/>
      <c r="M107" s="172"/>
      <c r="N107" s="170"/>
      <c r="O107" s="170"/>
      <c r="P107" s="173"/>
      <c r="Q107" s="173"/>
      <c r="R107" s="174"/>
      <c r="S107" s="175"/>
      <c r="T107" s="176"/>
      <c r="U107" s="177"/>
      <c r="V107" s="178">
        <v>1</v>
      </c>
      <c r="W107" s="179" t="s">
        <v>234</v>
      </c>
      <c r="X107" s="179"/>
      <c r="Y107" s="179"/>
      <c r="Z107" s="179"/>
      <c r="AA107" s="179"/>
      <c r="AB107" s="179"/>
      <c r="AC107" s="179"/>
      <c r="AD107" s="179"/>
      <c r="AE107" s="179"/>
      <c r="AF107" s="179"/>
      <c r="AG107" s="179"/>
      <c r="AH107" s="179"/>
      <c r="AI107" s="179"/>
      <c r="AJ107" s="179"/>
      <c r="AK107" s="179"/>
      <c r="AL107" s="180"/>
      <c r="AM107" s="181"/>
      <c r="AN107" s="182"/>
      <c r="AO107" s="182"/>
      <c r="AP107" s="182"/>
      <c r="AQ107" s="182"/>
      <c r="AR107" s="182"/>
      <c r="AS107" s="182"/>
      <c r="AT107" s="182"/>
      <c r="AU107" s="182"/>
      <c r="AV107" s="182"/>
      <c r="AW107" s="78"/>
      <c r="AX107" s="78"/>
      <c r="AY107" s="78"/>
      <c r="AZ107" s="78"/>
      <c r="BA107" s="78"/>
      <c r="BB107" s="78"/>
      <c r="BC107" s="78"/>
      <c r="BD107" s="78"/>
      <c r="BE107" s="78"/>
      <c r="BF107" s="78"/>
      <c r="BG107" s="78"/>
      <c r="BH107" s="78"/>
      <c r="BI107" s="78"/>
      <c r="BJ107" s="78"/>
      <c r="BK107" s="78"/>
      <c r="BL107" s="78"/>
      <c r="BM107" s="78"/>
      <c r="BN107" s="78"/>
      <c r="BO107" s="78"/>
      <c r="BP107" s="78"/>
      <c r="BQ107" s="78"/>
      <c r="BR107" s="78"/>
      <c r="BS107" s="78"/>
      <c r="BT107" s="78"/>
      <c r="BU107" s="78"/>
      <c r="BV107" s="78"/>
      <c r="BW107" s="78"/>
      <c r="BX107" s="78"/>
      <c r="BY107" s="78"/>
      <c r="BZ107" s="78"/>
      <c r="CA107" s="78"/>
      <c r="CB107" s="78"/>
      <c r="CC107" s="78"/>
      <c r="CD107" s="78"/>
      <c r="CE107" s="78"/>
      <c r="CF107" s="78"/>
      <c r="CG107" s="78"/>
      <c r="CH107" s="78"/>
      <c r="CI107" s="78"/>
      <c r="CJ107" s="78"/>
      <c r="CK107" s="78"/>
      <c r="CL107" s="78"/>
      <c r="CM107" s="78"/>
      <c r="CN107" s="78"/>
      <c r="CO107" s="78"/>
      <c r="CP107" s="78"/>
      <c r="CQ107" s="78"/>
      <c r="CR107" s="78"/>
      <c r="CS107" s="78"/>
      <c r="CT107" s="78"/>
      <c r="CU107" s="78"/>
      <c r="CV107" s="78"/>
      <c r="CW107" s="78"/>
      <c r="CX107" s="78"/>
      <c r="CY107" s="78"/>
      <c r="CZ107" s="78"/>
      <c r="DA107" s="78"/>
      <c r="DB107" s="78"/>
      <c r="DC107" s="78"/>
      <c r="DD107" s="78"/>
      <c r="DE107" s="78"/>
      <c r="DF107" s="78"/>
      <c r="DG107" s="78"/>
      <c r="DH107" s="78"/>
      <c r="DI107" s="78"/>
      <c r="DJ107" s="78"/>
      <c r="DK107" s="78"/>
      <c r="DL107" s="78"/>
      <c r="DM107" s="78"/>
      <c r="DN107" s="78"/>
      <c r="DO107" s="78"/>
      <c r="DP107" s="78"/>
      <c r="DQ107" s="78"/>
      <c r="DR107" s="78"/>
      <c r="DS107" s="78"/>
      <c r="DT107" s="78"/>
      <c r="DU107" s="78"/>
      <c r="DV107" s="78"/>
      <c r="DW107" s="78"/>
      <c r="DX107" s="78"/>
      <c r="DY107" s="78"/>
      <c r="DZ107" s="78"/>
      <c r="EA107" s="78"/>
      <c r="EB107" s="169"/>
      <c r="EC107" s="183"/>
      <c r="ED107" s="183"/>
      <c r="EE107" s="183"/>
      <c r="EF107" s="139"/>
      <c r="EG107" s="183"/>
      <c r="EH107" s="183"/>
      <c r="EI107" s="183"/>
      <c r="EJ107" s="183"/>
      <c r="EK107" s="183"/>
    </row>
    <row r="108" spans="3:152" ht="15" customHeight="1" x14ac:dyDescent="0.25">
      <c r="C108" s="159"/>
      <c r="D108" s="170"/>
      <c r="E108" s="171"/>
      <c r="F108" s="171"/>
      <c r="G108" s="171"/>
      <c r="H108" s="171"/>
      <c r="I108" s="171"/>
      <c r="J108" s="171"/>
      <c r="K108" s="170"/>
      <c r="L108" s="172"/>
      <c r="M108" s="172"/>
      <c r="N108" s="170"/>
      <c r="O108" s="170"/>
      <c r="P108" s="173"/>
      <c r="Q108" s="173"/>
      <c r="R108" s="174"/>
      <c r="S108" s="175"/>
      <c r="T108" s="176"/>
      <c r="U108" s="184"/>
      <c r="V108" s="185"/>
      <c r="W108" s="186"/>
      <c r="X108" s="186"/>
      <c r="Y108" s="186"/>
      <c r="Z108" s="186"/>
      <c r="AA108" s="186"/>
      <c r="AB108" s="186"/>
      <c r="AC108" s="186"/>
      <c r="AD108" s="186"/>
      <c r="AE108" s="186"/>
      <c r="AF108" s="186"/>
      <c r="AG108" s="186"/>
      <c r="AH108" s="186"/>
      <c r="AI108" s="186"/>
      <c r="AJ108" s="186"/>
      <c r="AK108" s="186"/>
      <c r="AL108" s="187"/>
      <c r="AM108" s="129" t="s">
        <v>235</v>
      </c>
      <c r="AN108" s="188" t="s">
        <v>188</v>
      </c>
      <c r="AO108" s="189" t="s">
        <v>22</v>
      </c>
      <c r="AP108" s="189"/>
      <c r="AQ108" s="189"/>
      <c r="AR108" s="189"/>
      <c r="AS108" s="189"/>
      <c r="AT108" s="189"/>
      <c r="AU108" s="189"/>
      <c r="AV108" s="189"/>
      <c r="AW108" s="190">
        <v>10660.64</v>
      </c>
      <c r="AX108" s="190">
        <v>0</v>
      </c>
      <c r="AY108" s="190">
        <v>0</v>
      </c>
      <c r="AZ108" s="190">
        <f>BE108</f>
        <v>0</v>
      </c>
      <c r="BA108" s="190">
        <f>BV108</f>
        <v>0</v>
      </c>
      <c r="BB108" s="190">
        <f>CM108</f>
        <v>0</v>
      </c>
      <c r="BC108" s="190">
        <f>DD108</f>
        <v>0</v>
      </c>
      <c r="BD108" s="190">
        <f>AW108-AX108-BC108</f>
        <v>10660.64</v>
      </c>
      <c r="BE108" s="190">
        <f t="shared" ref="BE108:BH109" si="104">BQ108</f>
        <v>0</v>
      </c>
      <c r="BF108" s="190">
        <f t="shared" si="104"/>
        <v>0</v>
      </c>
      <c r="BG108" s="190">
        <f t="shared" si="104"/>
        <v>0</v>
      </c>
      <c r="BH108" s="190">
        <f t="shared" si="104"/>
        <v>0</v>
      </c>
      <c r="BI108" s="190">
        <f>BJ108+BK108+BL108</f>
        <v>0</v>
      </c>
      <c r="BJ108" s="191">
        <v>0</v>
      </c>
      <c r="BK108" s="191">
        <v>0</v>
      </c>
      <c r="BL108" s="191">
        <v>0</v>
      </c>
      <c r="BM108" s="190">
        <f>BN108+BO108+BP108</f>
        <v>0</v>
      </c>
      <c r="BN108" s="191">
        <v>0</v>
      </c>
      <c r="BO108" s="191">
        <v>0</v>
      </c>
      <c r="BP108" s="191">
        <v>0</v>
      </c>
      <c r="BQ108" s="190">
        <f>BR108+BS108+BT108</f>
        <v>0</v>
      </c>
      <c r="BR108" s="191">
        <v>0</v>
      </c>
      <c r="BS108" s="191">
        <v>0</v>
      </c>
      <c r="BT108" s="191">
        <v>0</v>
      </c>
      <c r="BU108" s="190">
        <f>$AW108-$AX108-AZ108</f>
        <v>10660.64</v>
      </c>
      <c r="BV108" s="190">
        <f t="shared" ref="BV108:BY109" si="105">CH108</f>
        <v>0</v>
      </c>
      <c r="BW108" s="190">
        <f t="shared" si="105"/>
        <v>0</v>
      </c>
      <c r="BX108" s="190">
        <f t="shared" si="105"/>
        <v>0</v>
      </c>
      <c r="BY108" s="190">
        <f t="shared" si="105"/>
        <v>0</v>
      </c>
      <c r="BZ108" s="190">
        <f>CA108+CB108+CC108</f>
        <v>0</v>
      </c>
      <c r="CA108" s="191">
        <v>0</v>
      </c>
      <c r="CB108" s="191">
        <v>0</v>
      </c>
      <c r="CC108" s="191">
        <v>0</v>
      </c>
      <c r="CD108" s="190">
        <f>CE108+CF108+CG108</f>
        <v>0</v>
      </c>
      <c r="CE108" s="191">
        <v>0</v>
      </c>
      <c r="CF108" s="191">
        <v>0</v>
      </c>
      <c r="CG108" s="191">
        <v>0</v>
      </c>
      <c r="CH108" s="190">
        <f>CI108+CJ108+CK108</f>
        <v>0</v>
      </c>
      <c r="CI108" s="191">
        <v>0</v>
      </c>
      <c r="CJ108" s="191">
        <v>0</v>
      </c>
      <c r="CK108" s="191">
        <v>0</v>
      </c>
      <c r="CL108" s="190">
        <f>$AW108-$AX108-BA108</f>
        <v>10660.64</v>
      </c>
      <c r="CM108" s="190">
        <f t="shared" ref="CM108:CP109" si="106">CY108</f>
        <v>0</v>
      </c>
      <c r="CN108" s="190">
        <f t="shared" si="106"/>
        <v>0</v>
      </c>
      <c r="CO108" s="190">
        <f t="shared" si="106"/>
        <v>0</v>
      </c>
      <c r="CP108" s="190">
        <f t="shared" si="106"/>
        <v>0</v>
      </c>
      <c r="CQ108" s="190">
        <f>CR108+CS108+CT108</f>
        <v>0</v>
      </c>
      <c r="CR108" s="191">
        <v>0</v>
      </c>
      <c r="CS108" s="191">
        <v>0</v>
      </c>
      <c r="CT108" s="191">
        <v>0</v>
      </c>
      <c r="CU108" s="190">
        <f>CV108+CW108+CX108</f>
        <v>0</v>
      </c>
      <c r="CV108" s="191">
        <v>0</v>
      </c>
      <c r="CW108" s="191">
        <v>0</v>
      </c>
      <c r="CX108" s="191">
        <v>0</v>
      </c>
      <c r="CY108" s="190">
        <f>CZ108+DA108+DB108</f>
        <v>0</v>
      </c>
      <c r="CZ108" s="191">
        <v>0</v>
      </c>
      <c r="DA108" s="191">
        <v>0</v>
      </c>
      <c r="DB108" s="191">
        <v>0</v>
      </c>
      <c r="DC108" s="190">
        <f>$AW108-$AX108-BB108</f>
        <v>10660.64</v>
      </c>
      <c r="DD108" s="190">
        <f t="shared" ref="DD108:DG109" si="107">DP108</f>
        <v>0</v>
      </c>
      <c r="DE108" s="190">
        <f t="shared" si="107"/>
        <v>0</v>
      </c>
      <c r="DF108" s="190">
        <f t="shared" si="107"/>
        <v>0</v>
      </c>
      <c r="DG108" s="190">
        <f t="shared" si="107"/>
        <v>0</v>
      </c>
      <c r="DH108" s="190">
        <f>DI108+DJ108+DK108</f>
        <v>0</v>
      </c>
      <c r="DI108" s="191">
        <v>0</v>
      </c>
      <c r="DJ108" s="191">
        <v>0</v>
      </c>
      <c r="DK108" s="191">
        <v>0</v>
      </c>
      <c r="DL108" s="190">
        <f>DM108+DN108+DO108</f>
        <v>0</v>
      </c>
      <c r="DM108" s="191">
        <v>0</v>
      </c>
      <c r="DN108" s="191">
        <v>0</v>
      </c>
      <c r="DO108" s="191">
        <v>0</v>
      </c>
      <c r="DP108" s="190">
        <f>DQ108+DR108+DS108</f>
        <v>0</v>
      </c>
      <c r="DQ108" s="191">
        <v>0</v>
      </c>
      <c r="DR108" s="191">
        <v>0</v>
      </c>
      <c r="DS108" s="191">
        <v>0</v>
      </c>
      <c r="DT108" s="190">
        <f>$AW108-$AX108-BC108</f>
        <v>10660.64</v>
      </c>
      <c r="DU108" s="190">
        <f>BC108-AY108</f>
        <v>0</v>
      </c>
      <c r="DV108" s="191"/>
      <c r="DW108" s="191"/>
      <c r="DX108" s="192"/>
      <c r="DY108" s="191"/>
      <c r="DZ108" s="192"/>
      <c r="EA108" s="193" t="s">
        <v>25</v>
      </c>
      <c r="EB108" s="169">
        <v>0</v>
      </c>
      <c r="EC108" s="138" t="str">
        <f>AN108 &amp; EB108</f>
        <v>Прибыль направляемая на инвестиции0</v>
      </c>
      <c r="ED108" s="138" t="str">
        <f>AN108&amp;AO108</f>
        <v>Прибыль направляемая на инвестициинет</v>
      </c>
      <c r="EE108" s="139"/>
      <c r="EF108" s="139"/>
      <c r="EG108" s="183"/>
      <c r="EH108" s="183"/>
      <c r="EI108" s="183"/>
      <c r="EJ108" s="183"/>
      <c r="EV108" s="139"/>
    </row>
    <row r="109" spans="3:152" ht="15" customHeight="1" thickBot="1" x14ac:dyDescent="0.3">
      <c r="C109" s="159"/>
      <c r="D109" s="170"/>
      <c r="E109" s="171"/>
      <c r="F109" s="171"/>
      <c r="G109" s="171"/>
      <c r="H109" s="171"/>
      <c r="I109" s="171"/>
      <c r="J109" s="171"/>
      <c r="K109" s="170"/>
      <c r="L109" s="172"/>
      <c r="M109" s="172"/>
      <c r="N109" s="170"/>
      <c r="O109" s="170"/>
      <c r="P109" s="173"/>
      <c r="Q109" s="173"/>
      <c r="R109" s="174"/>
      <c r="S109" s="175"/>
      <c r="T109" s="176"/>
      <c r="U109" s="184"/>
      <c r="V109" s="185"/>
      <c r="W109" s="186"/>
      <c r="X109" s="186"/>
      <c r="Y109" s="186"/>
      <c r="Z109" s="186"/>
      <c r="AA109" s="186"/>
      <c r="AB109" s="186"/>
      <c r="AC109" s="186"/>
      <c r="AD109" s="186"/>
      <c r="AE109" s="186"/>
      <c r="AF109" s="186"/>
      <c r="AG109" s="186"/>
      <c r="AH109" s="186"/>
      <c r="AI109" s="186"/>
      <c r="AJ109" s="186"/>
      <c r="AK109" s="186"/>
      <c r="AL109" s="187"/>
      <c r="AM109" s="129" t="s">
        <v>195</v>
      </c>
      <c r="AN109" s="188" t="s">
        <v>190</v>
      </c>
      <c r="AO109" s="189" t="s">
        <v>22</v>
      </c>
      <c r="AP109" s="189"/>
      <c r="AQ109" s="189"/>
      <c r="AR109" s="189"/>
      <c r="AS109" s="189"/>
      <c r="AT109" s="189"/>
      <c r="AU109" s="189"/>
      <c r="AV109" s="189"/>
      <c r="AW109" s="190">
        <v>15978</v>
      </c>
      <c r="AX109" s="190">
        <v>0</v>
      </c>
      <c r="AY109" s="190">
        <v>0</v>
      </c>
      <c r="AZ109" s="190">
        <f>BE109</f>
        <v>0</v>
      </c>
      <c r="BA109" s="190">
        <f>BV109</f>
        <v>0</v>
      </c>
      <c r="BB109" s="190">
        <f>CM109</f>
        <v>0</v>
      </c>
      <c r="BC109" s="190">
        <f>DD109</f>
        <v>0</v>
      </c>
      <c r="BD109" s="190">
        <f>AW109-AX109-BC109</f>
        <v>15978</v>
      </c>
      <c r="BE109" s="190">
        <f t="shared" si="104"/>
        <v>0</v>
      </c>
      <c r="BF109" s="190">
        <f t="shared" si="104"/>
        <v>0</v>
      </c>
      <c r="BG109" s="190">
        <f t="shared" si="104"/>
        <v>0</v>
      </c>
      <c r="BH109" s="190">
        <f t="shared" si="104"/>
        <v>0</v>
      </c>
      <c r="BI109" s="190">
        <f>BJ109+BK109+BL109</f>
        <v>0</v>
      </c>
      <c r="BJ109" s="191">
        <v>0</v>
      </c>
      <c r="BK109" s="191">
        <v>0</v>
      </c>
      <c r="BL109" s="191">
        <v>0</v>
      </c>
      <c r="BM109" s="190">
        <f>BN109+BO109+BP109</f>
        <v>0</v>
      </c>
      <c r="BN109" s="191">
        <v>0</v>
      </c>
      <c r="BO109" s="191">
        <v>0</v>
      </c>
      <c r="BP109" s="191">
        <v>0</v>
      </c>
      <c r="BQ109" s="190">
        <f>BR109+BS109+BT109</f>
        <v>0</v>
      </c>
      <c r="BR109" s="191">
        <v>0</v>
      </c>
      <c r="BS109" s="191">
        <v>0</v>
      </c>
      <c r="BT109" s="191">
        <v>0</v>
      </c>
      <c r="BU109" s="190">
        <f>$AW109-$AX109-AZ109</f>
        <v>15978</v>
      </c>
      <c r="BV109" s="190">
        <f t="shared" si="105"/>
        <v>0</v>
      </c>
      <c r="BW109" s="190">
        <f t="shared" si="105"/>
        <v>0</v>
      </c>
      <c r="BX109" s="190">
        <f t="shared" si="105"/>
        <v>0</v>
      </c>
      <c r="BY109" s="190">
        <f t="shared" si="105"/>
        <v>0</v>
      </c>
      <c r="BZ109" s="190">
        <f>CA109+CB109+CC109</f>
        <v>0</v>
      </c>
      <c r="CA109" s="191">
        <v>0</v>
      </c>
      <c r="CB109" s="191">
        <v>0</v>
      </c>
      <c r="CC109" s="191">
        <v>0</v>
      </c>
      <c r="CD109" s="190">
        <f>CE109+CF109+CG109</f>
        <v>0</v>
      </c>
      <c r="CE109" s="191">
        <v>0</v>
      </c>
      <c r="CF109" s="191">
        <v>0</v>
      </c>
      <c r="CG109" s="191">
        <v>0</v>
      </c>
      <c r="CH109" s="190">
        <f>CI109+CJ109+CK109</f>
        <v>0</v>
      </c>
      <c r="CI109" s="191">
        <v>0</v>
      </c>
      <c r="CJ109" s="191">
        <v>0</v>
      </c>
      <c r="CK109" s="191">
        <v>0</v>
      </c>
      <c r="CL109" s="190">
        <f>$AW109-$AX109-BA109</f>
        <v>15978</v>
      </c>
      <c r="CM109" s="190">
        <f t="shared" si="106"/>
        <v>0</v>
      </c>
      <c r="CN109" s="190">
        <f t="shared" si="106"/>
        <v>0</v>
      </c>
      <c r="CO109" s="190">
        <f t="shared" si="106"/>
        <v>0</v>
      </c>
      <c r="CP109" s="190">
        <f t="shared" si="106"/>
        <v>0</v>
      </c>
      <c r="CQ109" s="190">
        <f>CR109+CS109+CT109</f>
        <v>0</v>
      </c>
      <c r="CR109" s="191">
        <v>0</v>
      </c>
      <c r="CS109" s="191">
        <v>0</v>
      </c>
      <c r="CT109" s="191">
        <v>0</v>
      </c>
      <c r="CU109" s="190">
        <f>CV109+CW109+CX109</f>
        <v>0</v>
      </c>
      <c r="CV109" s="191">
        <v>0</v>
      </c>
      <c r="CW109" s="191">
        <v>0</v>
      </c>
      <c r="CX109" s="191">
        <v>0</v>
      </c>
      <c r="CY109" s="190">
        <f>CZ109+DA109+DB109</f>
        <v>0</v>
      </c>
      <c r="CZ109" s="191">
        <v>0</v>
      </c>
      <c r="DA109" s="191">
        <v>0</v>
      </c>
      <c r="DB109" s="191">
        <v>0</v>
      </c>
      <c r="DC109" s="190">
        <f>$AW109-$AX109-BB109</f>
        <v>15978</v>
      </c>
      <c r="DD109" s="190">
        <f t="shared" si="107"/>
        <v>0</v>
      </c>
      <c r="DE109" s="190">
        <f t="shared" si="107"/>
        <v>0</v>
      </c>
      <c r="DF109" s="190">
        <f t="shared" si="107"/>
        <v>0</v>
      </c>
      <c r="DG109" s="190">
        <f t="shared" si="107"/>
        <v>0</v>
      </c>
      <c r="DH109" s="190">
        <f>DI109+DJ109+DK109</f>
        <v>0</v>
      </c>
      <c r="DI109" s="191">
        <v>0</v>
      </c>
      <c r="DJ109" s="191">
        <v>0</v>
      </c>
      <c r="DK109" s="191">
        <v>0</v>
      </c>
      <c r="DL109" s="190">
        <f>DM109+DN109+DO109</f>
        <v>0</v>
      </c>
      <c r="DM109" s="191">
        <v>0</v>
      </c>
      <c r="DN109" s="191">
        <v>0</v>
      </c>
      <c r="DO109" s="191">
        <v>0</v>
      </c>
      <c r="DP109" s="190">
        <f>DQ109+DR109+DS109</f>
        <v>0</v>
      </c>
      <c r="DQ109" s="191">
        <v>0</v>
      </c>
      <c r="DR109" s="191">
        <v>0</v>
      </c>
      <c r="DS109" s="191">
        <v>0</v>
      </c>
      <c r="DT109" s="190">
        <f>$AW109-$AX109-BC109</f>
        <v>15978</v>
      </c>
      <c r="DU109" s="190">
        <f>BC109-AY109</f>
        <v>0</v>
      </c>
      <c r="DV109" s="191"/>
      <c r="DW109" s="191"/>
      <c r="DX109" s="192"/>
      <c r="DY109" s="191"/>
      <c r="DZ109" s="192"/>
      <c r="EA109" s="193" t="s">
        <v>25</v>
      </c>
      <c r="EB109" s="169">
        <v>0</v>
      </c>
      <c r="EC109" s="138" t="str">
        <f>AN109 &amp; EB109</f>
        <v>Амортизационные отчисления0</v>
      </c>
      <c r="ED109" s="138" t="str">
        <f>AN109&amp;AO109</f>
        <v>Амортизационные отчислениянет</v>
      </c>
      <c r="EE109" s="139"/>
      <c r="EF109" s="139"/>
      <c r="EG109" s="183"/>
      <c r="EH109" s="183"/>
      <c r="EI109" s="183"/>
      <c r="EJ109" s="183"/>
      <c r="EV109" s="139"/>
    </row>
    <row r="110" spans="3:152" ht="11.25" customHeight="1" x14ac:dyDescent="0.25">
      <c r="C110" s="159"/>
      <c r="D110" s="160">
        <v>17</v>
      </c>
      <c r="E110" s="161" t="s">
        <v>226</v>
      </c>
      <c r="F110" s="161" t="s">
        <v>227</v>
      </c>
      <c r="G110" s="161" t="s">
        <v>228</v>
      </c>
      <c r="H110" s="161" t="s">
        <v>261</v>
      </c>
      <c r="I110" s="161" t="s">
        <v>230</v>
      </c>
      <c r="J110" s="161" t="s">
        <v>230</v>
      </c>
      <c r="K110" s="160" t="s">
        <v>231</v>
      </c>
      <c r="L110" s="162"/>
      <c r="M110" s="162"/>
      <c r="N110" s="160">
        <v>11</v>
      </c>
      <c r="O110" s="160">
        <v>2031</v>
      </c>
      <c r="P110" s="163" t="s">
        <v>232</v>
      </c>
      <c r="Q110" s="163" t="s">
        <v>262</v>
      </c>
      <c r="R110" s="164">
        <v>0</v>
      </c>
      <c r="S110" s="165">
        <v>0</v>
      </c>
      <c r="T110" s="166" t="s">
        <v>25</v>
      </c>
      <c r="U110" s="167"/>
      <c r="V110" s="168"/>
      <c r="W110" s="168"/>
      <c r="X110" s="168"/>
      <c r="Y110" s="168"/>
      <c r="Z110" s="168"/>
      <c r="AA110" s="168"/>
      <c r="AB110" s="168"/>
      <c r="AC110" s="168"/>
      <c r="AD110" s="168"/>
      <c r="AE110" s="168"/>
      <c r="AF110" s="168"/>
      <c r="AG110" s="168"/>
      <c r="AH110" s="168"/>
      <c r="AI110" s="168"/>
      <c r="AJ110" s="168"/>
      <c r="AK110" s="168"/>
      <c r="AL110" s="168"/>
      <c r="AM110" s="168"/>
      <c r="AN110" s="168"/>
      <c r="AO110" s="168"/>
      <c r="AP110" s="168"/>
      <c r="AQ110" s="168"/>
      <c r="AR110" s="168"/>
      <c r="AS110" s="168"/>
      <c r="AT110" s="168"/>
      <c r="AU110" s="168"/>
      <c r="AV110" s="168"/>
      <c r="AW110" s="168"/>
      <c r="AX110" s="168"/>
      <c r="AY110" s="168"/>
      <c r="AZ110" s="168"/>
      <c r="BA110" s="168"/>
      <c r="BB110" s="168"/>
      <c r="BC110" s="168"/>
      <c r="BD110" s="168"/>
      <c r="BE110" s="168"/>
      <c r="BF110" s="168"/>
      <c r="BG110" s="168"/>
      <c r="BH110" s="168"/>
      <c r="BI110" s="168"/>
      <c r="BJ110" s="168"/>
      <c r="BK110" s="168"/>
      <c r="BL110" s="168"/>
      <c r="BM110" s="168"/>
      <c r="BN110" s="168"/>
      <c r="BO110" s="168"/>
      <c r="BP110" s="168"/>
      <c r="BQ110" s="168"/>
      <c r="BR110" s="168"/>
      <c r="BS110" s="168"/>
      <c r="BT110" s="168"/>
      <c r="BU110" s="168"/>
      <c r="BV110" s="168"/>
      <c r="BW110" s="168"/>
      <c r="BX110" s="168"/>
      <c r="BY110" s="168"/>
      <c r="BZ110" s="168"/>
      <c r="CA110" s="168"/>
      <c r="CB110" s="168"/>
      <c r="CC110" s="168"/>
      <c r="CD110" s="168"/>
      <c r="CE110" s="168"/>
      <c r="CF110" s="168"/>
      <c r="CG110" s="168"/>
      <c r="CH110" s="168"/>
      <c r="CI110" s="168"/>
      <c r="CJ110" s="168"/>
      <c r="CK110" s="168"/>
      <c r="CL110" s="168"/>
      <c r="CM110" s="168"/>
      <c r="CN110" s="168"/>
      <c r="CO110" s="168"/>
      <c r="CP110" s="168"/>
      <c r="CQ110" s="168"/>
      <c r="CR110" s="168"/>
      <c r="CS110" s="168"/>
      <c r="CT110" s="168"/>
      <c r="CU110" s="168"/>
      <c r="CV110" s="168"/>
      <c r="CW110" s="168"/>
      <c r="CX110" s="168"/>
      <c r="CY110" s="168"/>
      <c r="CZ110" s="168"/>
      <c r="DA110" s="168"/>
      <c r="DB110" s="168"/>
      <c r="DC110" s="168"/>
      <c r="DD110" s="168"/>
      <c r="DE110" s="168"/>
      <c r="DF110" s="168"/>
      <c r="DG110" s="168"/>
      <c r="DH110" s="168"/>
      <c r="DI110" s="168"/>
      <c r="DJ110" s="168"/>
      <c r="DK110" s="168"/>
      <c r="DL110" s="168"/>
      <c r="DM110" s="168"/>
      <c r="DN110" s="168"/>
      <c r="DO110" s="168"/>
      <c r="DP110" s="168"/>
      <c r="DQ110" s="168"/>
      <c r="DR110" s="168"/>
      <c r="DS110" s="168"/>
      <c r="DT110" s="168"/>
      <c r="DU110" s="168"/>
      <c r="DV110" s="168"/>
      <c r="DW110" s="168"/>
      <c r="DX110" s="168"/>
      <c r="DY110" s="168"/>
      <c r="DZ110" s="168"/>
      <c r="EA110" s="168"/>
      <c r="EB110" s="169"/>
      <c r="EC110" s="139"/>
      <c r="ED110" s="139"/>
      <c r="EE110" s="139"/>
      <c r="EF110" s="139"/>
      <c r="EG110" s="139"/>
      <c r="EH110" s="139"/>
      <c r="EI110" s="139"/>
    </row>
    <row r="111" spans="3:152" ht="11.25" customHeight="1" x14ac:dyDescent="0.25">
      <c r="C111" s="159"/>
      <c r="D111" s="170"/>
      <c r="E111" s="171"/>
      <c r="F111" s="171"/>
      <c r="G111" s="171"/>
      <c r="H111" s="171"/>
      <c r="I111" s="171"/>
      <c r="J111" s="171"/>
      <c r="K111" s="170"/>
      <c r="L111" s="172"/>
      <c r="M111" s="172"/>
      <c r="N111" s="170"/>
      <c r="O111" s="170"/>
      <c r="P111" s="173"/>
      <c r="Q111" s="173"/>
      <c r="R111" s="174"/>
      <c r="S111" s="175"/>
      <c r="T111" s="176"/>
      <c r="U111" s="177"/>
      <c r="V111" s="178">
        <v>1</v>
      </c>
      <c r="W111" s="179" t="s">
        <v>234</v>
      </c>
      <c r="X111" s="179"/>
      <c r="Y111" s="179"/>
      <c r="Z111" s="179"/>
      <c r="AA111" s="179"/>
      <c r="AB111" s="179"/>
      <c r="AC111" s="179"/>
      <c r="AD111" s="179"/>
      <c r="AE111" s="179"/>
      <c r="AF111" s="179"/>
      <c r="AG111" s="179"/>
      <c r="AH111" s="179"/>
      <c r="AI111" s="179"/>
      <c r="AJ111" s="179"/>
      <c r="AK111" s="179"/>
      <c r="AL111" s="180"/>
      <c r="AM111" s="181"/>
      <c r="AN111" s="182"/>
      <c r="AO111" s="182"/>
      <c r="AP111" s="182"/>
      <c r="AQ111" s="182"/>
      <c r="AR111" s="182"/>
      <c r="AS111" s="182"/>
      <c r="AT111" s="182"/>
      <c r="AU111" s="182"/>
      <c r="AV111" s="182"/>
      <c r="AW111" s="78"/>
      <c r="AX111" s="78"/>
      <c r="AY111" s="78"/>
      <c r="AZ111" s="78"/>
      <c r="BA111" s="78"/>
      <c r="BB111" s="78"/>
      <c r="BC111" s="78"/>
      <c r="BD111" s="78"/>
      <c r="BE111" s="78"/>
      <c r="BF111" s="78"/>
      <c r="BG111" s="78"/>
      <c r="BH111" s="78"/>
      <c r="BI111" s="78"/>
      <c r="BJ111" s="78"/>
      <c r="BK111" s="78"/>
      <c r="BL111" s="78"/>
      <c r="BM111" s="78"/>
      <c r="BN111" s="78"/>
      <c r="BO111" s="78"/>
      <c r="BP111" s="78"/>
      <c r="BQ111" s="78"/>
      <c r="BR111" s="78"/>
      <c r="BS111" s="78"/>
      <c r="BT111" s="78"/>
      <c r="BU111" s="78"/>
      <c r="BV111" s="78"/>
      <c r="BW111" s="78"/>
      <c r="BX111" s="78"/>
      <c r="BY111" s="78"/>
      <c r="BZ111" s="78"/>
      <c r="CA111" s="78"/>
      <c r="CB111" s="78"/>
      <c r="CC111" s="78"/>
      <c r="CD111" s="78"/>
      <c r="CE111" s="78"/>
      <c r="CF111" s="78"/>
      <c r="CG111" s="78"/>
      <c r="CH111" s="78"/>
      <c r="CI111" s="78"/>
      <c r="CJ111" s="78"/>
      <c r="CK111" s="78"/>
      <c r="CL111" s="78"/>
      <c r="CM111" s="78"/>
      <c r="CN111" s="78"/>
      <c r="CO111" s="78"/>
      <c r="CP111" s="78"/>
      <c r="CQ111" s="78"/>
      <c r="CR111" s="78"/>
      <c r="CS111" s="78"/>
      <c r="CT111" s="78"/>
      <c r="CU111" s="78"/>
      <c r="CV111" s="78"/>
      <c r="CW111" s="78"/>
      <c r="CX111" s="78"/>
      <c r="CY111" s="78"/>
      <c r="CZ111" s="78"/>
      <c r="DA111" s="78"/>
      <c r="DB111" s="78"/>
      <c r="DC111" s="78"/>
      <c r="DD111" s="78"/>
      <c r="DE111" s="78"/>
      <c r="DF111" s="78"/>
      <c r="DG111" s="78"/>
      <c r="DH111" s="78"/>
      <c r="DI111" s="78"/>
      <c r="DJ111" s="78"/>
      <c r="DK111" s="78"/>
      <c r="DL111" s="78"/>
      <c r="DM111" s="78"/>
      <c r="DN111" s="78"/>
      <c r="DO111" s="78"/>
      <c r="DP111" s="78"/>
      <c r="DQ111" s="78"/>
      <c r="DR111" s="78"/>
      <c r="DS111" s="78"/>
      <c r="DT111" s="78"/>
      <c r="DU111" s="78"/>
      <c r="DV111" s="78"/>
      <c r="DW111" s="78"/>
      <c r="DX111" s="78"/>
      <c r="DY111" s="78"/>
      <c r="DZ111" s="78"/>
      <c r="EA111" s="78"/>
      <c r="EB111" s="169"/>
      <c r="EC111" s="183"/>
      <c r="ED111" s="183"/>
      <c r="EE111" s="183"/>
      <c r="EF111" s="139"/>
      <c r="EG111" s="183"/>
      <c r="EH111" s="183"/>
      <c r="EI111" s="183"/>
      <c r="EJ111" s="183"/>
      <c r="EK111" s="183"/>
    </row>
    <row r="112" spans="3:152" ht="15" customHeight="1" thickBot="1" x14ac:dyDescent="0.3">
      <c r="C112" s="159"/>
      <c r="D112" s="170"/>
      <c r="E112" s="171"/>
      <c r="F112" s="171"/>
      <c r="G112" s="171"/>
      <c r="H112" s="171"/>
      <c r="I112" s="171"/>
      <c r="J112" s="171"/>
      <c r="K112" s="170"/>
      <c r="L112" s="172"/>
      <c r="M112" s="172"/>
      <c r="N112" s="170"/>
      <c r="O112" s="170"/>
      <c r="P112" s="173"/>
      <c r="Q112" s="173"/>
      <c r="R112" s="174"/>
      <c r="S112" s="175"/>
      <c r="T112" s="176"/>
      <c r="U112" s="184"/>
      <c r="V112" s="185"/>
      <c r="W112" s="186"/>
      <c r="X112" s="186"/>
      <c r="Y112" s="186"/>
      <c r="Z112" s="186"/>
      <c r="AA112" s="186"/>
      <c r="AB112" s="186"/>
      <c r="AC112" s="186"/>
      <c r="AD112" s="186"/>
      <c r="AE112" s="186"/>
      <c r="AF112" s="186"/>
      <c r="AG112" s="186"/>
      <c r="AH112" s="186"/>
      <c r="AI112" s="186"/>
      <c r="AJ112" s="186"/>
      <c r="AK112" s="186"/>
      <c r="AL112" s="187"/>
      <c r="AM112" s="129" t="s">
        <v>235</v>
      </c>
      <c r="AN112" s="188" t="s">
        <v>190</v>
      </c>
      <c r="AO112" s="189" t="s">
        <v>22</v>
      </c>
      <c r="AP112" s="189"/>
      <c r="AQ112" s="189"/>
      <c r="AR112" s="189"/>
      <c r="AS112" s="189"/>
      <c r="AT112" s="189"/>
      <c r="AU112" s="189"/>
      <c r="AV112" s="189"/>
      <c r="AW112" s="190">
        <v>13401.58</v>
      </c>
      <c r="AX112" s="190">
        <v>0</v>
      </c>
      <c r="AY112" s="190">
        <v>0</v>
      </c>
      <c r="AZ112" s="190">
        <f>BE112</f>
        <v>0</v>
      </c>
      <c r="BA112" s="190">
        <f>BV112</f>
        <v>0</v>
      </c>
      <c r="BB112" s="190">
        <f>CM112</f>
        <v>0</v>
      </c>
      <c r="BC112" s="190">
        <f>DD112</f>
        <v>0</v>
      </c>
      <c r="BD112" s="190">
        <f>AW112-AX112-BC112</f>
        <v>13401.58</v>
      </c>
      <c r="BE112" s="190">
        <f>BQ112</f>
        <v>0</v>
      </c>
      <c r="BF112" s="190">
        <f>BR112</f>
        <v>0</v>
      </c>
      <c r="BG112" s="190">
        <f>BS112</f>
        <v>0</v>
      </c>
      <c r="BH112" s="190">
        <f>BT112</f>
        <v>0</v>
      </c>
      <c r="BI112" s="190">
        <f>BJ112+BK112+BL112</f>
        <v>0</v>
      </c>
      <c r="BJ112" s="191">
        <v>0</v>
      </c>
      <c r="BK112" s="191">
        <v>0</v>
      </c>
      <c r="BL112" s="191">
        <v>0</v>
      </c>
      <c r="BM112" s="190">
        <f>BN112+BO112+BP112</f>
        <v>0</v>
      </c>
      <c r="BN112" s="191">
        <v>0</v>
      </c>
      <c r="BO112" s="191">
        <v>0</v>
      </c>
      <c r="BP112" s="191">
        <v>0</v>
      </c>
      <c r="BQ112" s="190">
        <f>BR112+BS112+BT112</f>
        <v>0</v>
      </c>
      <c r="BR112" s="191">
        <v>0</v>
      </c>
      <c r="BS112" s="191">
        <v>0</v>
      </c>
      <c r="BT112" s="191">
        <v>0</v>
      </c>
      <c r="BU112" s="190">
        <f>$AW112-$AX112-AZ112</f>
        <v>13401.58</v>
      </c>
      <c r="BV112" s="190">
        <f>CH112</f>
        <v>0</v>
      </c>
      <c r="BW112" s="190">
        <f>CI112</f>
        <v>0</v>
      </c>
      <c r="BX112" s="190">
        <f>CJ112</f>
        <v>0</v>
      </c>
      <c r="BY112" s="190">
        <f>CK112</f>
        <v>0</v>
      </c>
      <c r="BZ112" s="190">
        <f>CA112+CB112+CC112</f>
        <v>0</v>
      </c>
      <c r="CA112" s="191">
        <v>0</v>
      </c>
      <c r="CB112" s="191">
        <v>0</v>
      </c>
      <c r="CC112" s="191">
        <v>0</v>
      </c>
      <c r="CD112" s="190">
        <f>CE112+CF112+CG112</f>
        <v>0</v>
      </c>
      <c r="CE112" s="191">
        <v>0</v>
      </c>
      <c r="CF112" s="191">
        <v>0</v>
      </c>
      <c r="CG112" s="191">
        <v>0</v>
      </c>
      <c r="CH112" s="190">
        <f>CI112+CJ112+CK112</f>
        <v>0</v>
      </c>
      <c r="CI112" s="191">
        <v>0</v>
      </c>
      <c r="CJ112" s="191">
        <v>0</v>
      </c>
      <c r="CK112" s="191">
        <v>0</v>
      </c>
      <c r="CL112" s="190">
        <f>$AW112-$AX112-BA112</f>
        <v>13401.58</v>
      </c>
      <c r="CM112" s="190">
        <f>CY112</f>
        <v>0</v>
      </c>
      <c r="CN112" s="190">
        <f>CZ112</f>
        <v>0</v>
      </c>
      <c r="CO112" s="190">
        <f>DA112</f>
        <v>0</v>
      </c>
      <c r="CP112" s="190">
        <f>DB112</f>
        <v>0</v>
      </c>
      <c r="CQ112" s="190">
        <f>CR112+CS112+CT112</f>
        <v>0</v>
      </c>
      <c r="CR112" s="191">
        <v>0</v>
      </c>
      <c r="CS112" s="191">
        <v>0</v>
      </c>
      <c r="CT112" s="191">
        <v>0</v>
      </c>
      <c r="CU112" s="190">
        <f>CV112+CW112+CX112</f>
        <v>0</v>
      </c>
      <c r="CV112" s="191">
        <v>0</v>
      </c>
      <c r="CW112" s="191">
        <v>0</v>
      </c>
      <c r="CX112" s="191">
        <v>0</v>
      </c>
      <c r="CY112" s="190">
        <f>CZ112+DA112+DB112</f>
        <v>0</v>
      </c>
      <c r="CZ112" s="191">
        <v>0</v>
      </c>
      <c r="DA112" s="191">
        <v>0</v>
      </c>
      <c r="DB112" s="191">
        <v>0</v>
      </c>
      <c r="DC112" s="190">
        <f>$AW112-$AX112-BB112</f>
        <v>13401.58</v>
      </c>
      <c r="DD112" s="190">
        <f>DP112</f>
        <v>0</v>
      </c>
      <c r="DE112" s="190">
        <f>DQ112</f>
        <v>0</v>
      </c>
      <c r="DF112" s="190">
        <f>DR112</f>
        <v>0</v>
      </c>
      <c r="DG112" s="190">
        <f>DS112</f>
        <v>0</v>
      </c>
      <c r="DH112" s="190">
        <f>DI112+DJ112+DK112</f>
        <v>0</v>
      </c>
      <c r="DI112" s="191">
        <v>0</v>
      </c>
      <c r="DJ112" s="191">
        <v>0</v>
      </c>
      <c r="DK112" s="191">
        <v>0</v>
      </c>
      <c r="DL112" s="190">
        <f>DM112+DN112+DO112</f>
        <v>0</v>
      </c>
      <c r="DM112" s="191">
        <v>0</v>
      </c>
      <c r="DN112" s="191">
        <v>0</v>
      </c>
      <c r="DO112" s="191">
        <v>0</v>
      </c>
      <c r="DP112" s="190">
        <f>DQ112+DR112+DS112</f>
        <v>0</v>
      </c>
      <c r="DQ112" s="191">
        <v>0</v>
      </c>
      <c r="DR112" s="191">
        <v>0</v>
      </c>
      <c r="DS112" s="191">
        <v>0</v>
      </c>
      <c r="DT112" s="190">
        <f>$AW112-$AX112-BC112</f>
        <v>13401.58</v>
      </c>
      <c r="DU112" s="190">
        <f>BC112-AY112</f>
        <v>0</v>
      </c>
      <c r="DV112" s="191"/>
      <c r="DW112" s="191"/>
      <c r="DX112" s="192"/>
      <c r="DY112" s="191"/>
      <c r="DZ112" s="192"/>
      <c r="EA112" s="193" t="s">
        <v>25</v>
      </c>
      <c r="EB112" s="169">
        <v>0</v>
      </c>
      <c r="EC112" s="138" t="str">
        <f>AN112 &amp; EB112</f>
        <v>Амортизационные отчисления0</v>
      </c>
      <c r="ED112" s="138" t="str">
        <f>AN112&amp;AO112</f>
        <v>Амортизационные отчислениянет</v>
      </c>
      <c r="EE112" s="139"/>
      <c r="EF112" s="139"/>
      <c r="EG112" s="183"/>
      <c r="EH112" s="183"/>
      <c r="EI112" s="183"/>
      <c r="EJ112" s="183"/>
      <c r="EV112" s="139"/>
    </row>
    <row r="113" spans="3:152" ht="11.25" customHeight="1" x14ac:dyDescent="0.25">
      <c r="C113" s="159"/>
      <c r="D113" s="160">
        <v>18</v>
      </c>
      <c r="E113" s="161" t="s">
        <v>226</v>
      </c>
      <c r="F113" s="161" t="s">
        <v>227</v>
      </c>
      <c r="G113" s="161" t="s">
        <v>228</v>
      </c>
      <c r="H113" s="161" t="s">
        <v>263</v>
      </c>
      <c r="I113" s="161" t="s">
        <v>230</v>
      </c>
      <c r="J113" s="161" t="s">
        <v>230</v>
      </c>
      <c r="K113" s="160" t="s">
        <v>231</v>
      </c>
      <c r="L113" s="162"/>
      <c r="M113" s="162"/>
      <c r="N113" s="160">
        <v>10</v>
      </c>
      <c r="O113" s="160">
        <v>2030</v>
      </c>
      <c r="P113" s="163" t="s">
        <v>232</v>
      </c>
      <c r="Q113" s="163" t="s">
        <v>264</v>
      </c>
      <c r="R113" s="164">
        <v>0</v>
      </c>
      <c r="S113" s="165">
        <v>0</v>
      </c>
      <c r="T113" s="166" t="s">
        <v>25</v>
      </c>
      <c r="U113" s="167"/>
      <c r="V113" s="168"/>
      <c r="W113" s="168"/>
      <c r="X113" s="168"/>
      <c r="Y113" s="168"/>
      <c r="Z113" s="168"/>
      <c r="AA113" s="168"/>
      <c r="AB113" s="168"/>
      <c r="AC113" s="168"/>
      <c r="AD113" s="168"/>
      <c r="AE113" s="168"/>
      <c r="AF113" s="168"/>
      <c r="AG113" s="168"/>
      <c r="AH113" s="168"/>
      <c r="AI113" s="168"/>
      <c r="AJ113" s="168"/>
      <c r="AK113" s="168"/>
      <c r="AL113" s="168"/>
      <c r="AM113" s="168"/>
      <c r="AN113" s="168"/>
      <c r="AO113" s="168"/>
      <c r="AP113" s="168"/>
      <c r="AQ113" s="168"/>
      <c r="AR113" s="168"/>
      <c r="AS113" s="168"/>
      <c r="AT113" s="168"/>
      <c r="AU113" s="168"/>
      <c r="AV113" s="168"/>
      <c r="AW113" s="168"/>
      <c r="AX113" s="168"/>
      <c r="AY113" s="168"/>
      <c r="AZ113" s="168"/>
      <c r="BA113" s="168"/>
      <c r="BB113" s="168"/>
      <c r="BC113" s="168"/>
      <c r="BD113" s="168"/>
      <c r="BE113" s="168"/>
      <c r="BF113" s="168"/>
      <c r="BG113" s="168"/>
      <c r="BH113" s="168"/>
      <c r="BI113" s="168"/>
      <c r="BJ113" s="168"/>
      <c r="BK113" s="168"/>
      <c r="BL113" s="168"/>
      <c r="BM113" s="168"/>
      <c r="BN113" s="168"/>
      <c r="BO113" s="168"/>
      <c r="BP113" s="168"/>
      <c r="BQ113" s="168"/>
      <c r="BR113" s="168"/>
      <c r="BS113" s="168"/>
      <c r="BT113" s="168"/>
      <c r="BU113" s="168"/>
      <c r="BV113" s="168"/>
      <c r="BW113" s="168"/>
      <c r="BX113" s="168"/>
      <c r="BY113" s="168"/>
      <c r="BZ113" s="168"/>
      <c r="CA113" s="168"/>
      <c r="CB113" s="168"/>
      <c r="CC113" s="168"/>
      <c r="CD113" s="168"/>
      <c r="CE113" s="168"/>
      <c r="CF113" s="168"/>
      <c r="CG113" s="168"/>
      <c r="CH113" s="168"/>
      <c r="CI113" s="168"/>
      <c r="CJ113" s="168"/>
      <c r="CK113" s="168"/>
      <c r="CL113" s="168"/>
      <c r="CM113" s="168"/>
      <c r="CN113" s="168"/>
      <c r="CO113" s="168"/>
      <c r="CP113" s="168"/>
      <c r="CQ113" s="168"/>
      <c r="CR113" s="168"/>
      <c r="CS113" s="168"/>
      <c r="CT113" s="168"/>
      <c r="CU113" s="168"/>
      <c r="CV113" s="168"/>
      <c r="CW113" s="168"/>
      <c r="CX113" s="168"/>
      <c r="CY113" s="168"/>
      <c r="CZ113" s="168"/>
      <c r="DA113" s="168"/>
      <c r="DB113" s="168"/>
      <c r="DC113" s="168"/>
      <c r="DD113" s="168"/>
      <c r="DE113" s="168"/>
      <c r="DF113" s="168"/>
      <c r="DG113" s="168"/>
      <c r="DH113" s="168"/>
      <c r="DI113" s="168"/>
      <c r="DJ113" s="168"/>
      <c r="DK113" s="168"/>
      <c r="DL113" s="168"/>
      <c r="DM113" s="168"/>
      <c r="DN113" s="168"/>
      <c r="DO113" s="168"/>
      <c r="DP113" s="168"/>
      <c r="DQ113" s="168"/>
      <c r="DR113" s="168"/>
      <c r="DS113" s="168"/>
      <c r="DT113" s="168"/>
      <c r="DU113" s="168"/>
      <c r="DV113" s="168"/>
      <c r="DW113" s="168"/>
      <c r="DX113" s="168"/>
      <c r="DY113" s="168"/>
      <c r="DZ113" s="168"/>
      <c r="EA113" s="168"/>
      <c r="EB113" s="169"/>
      <c r="EC113" s="139"/>
      <c r="ED113" s="139"/>
      <c r="EE113" s="139"/>
      <c r="EF113" s="139"/>
      <c r="EG113" s="139"/>
      <c r="EH113" s="139"/>
      <c r="EI113" s="139"/>
    </row>
    <row r="114" spans="3:152" ht="11.25" customHeight="1" x14ac:dyDescent="0.25">
      <c r="C114" s="159"/>
      <c r="D114" s="170"/>
      <c r="E114" s="171"/>
      <c r="F114" s="171"/>
      <c r="G114" s="171"/>
      <c r="H114" s="171"/>
      <c r="I114" s="171"/>
      <c r="J114" s="171"/>
      <c r="K114" s="170"/>
      <c r="L114" s="172"/>
      <c r="M114" s="172"/>
      <c r="N114" s="170"/>
      <c r="O114" s="170"/>
      <c r="P114" s="173"/>
      <c r="Q114" s="173"/>
      <c r="R114" s="174"/>
      <c r="S114" s="175"/>
      <c r="T114" s="176"/>
      <c r="U114" s="177"/>
      <c r="V114" s="178">
        <v>1</v>
      </c>
      <c r="W114" s="179" t="s">
        <v>234</v>
      </c>
      <c r="X114" s="179"/>
      <c r="Y114" s="179"/>
      <c r="Z114" s="179"/>
      <c r="AA114" s="179"/>
      <c r="AB114" s="179"/>
      <c r="AC114" s="179"/>
      <c r="AD114" s="179"/>
      <c r="AE114" s="179"/>
      <c r="AF114" s="179"/>
      <c r="AG114" s="179"/>
      <c r="AH114" s="179"/>
      <c r="AI114" s="179"/>
      <c r="AJ114" s="179"/>
      <c r="AK114" s="179"/>
      <c r="AL114" s="180"/>
      <c r="AM114" s="181"/>
      <c r="AN114" s="182"/>
      <c r="AO114" s="182"/>
      <c r="AP114" s="182"/>
      <c r="AQ114" s="182"/>
      <c r="AR114" s="182"/>
      <c r="AS114" s="182"/>
      <c r="AT114" s="182"/>
      <c r="AU114" s="182"/>
      <c r="AV114" s="182"/>
      <c r="AW114" s="78"/>
      <c r="AX114" s="78"/>
      <c r="AY114" s="78"/>
      <c r="AZ114" s="78"/>
      <c r="BA114" s="78"/>
      <c r="BB114" s="78"/>
      <c r="BC114" s="78"/>
      <c r="BD114" s="78"/>
      <c r="BE114" s="78"/>
      <c r="BF114" s="78"/>
      <c r="BG114" s="78"/>
      <c r="BH114" s="78"/>
      <c r="BI114" s="78"/>
      <c r="BJ114" s="78"/>
      <c r="BK114" s="78"/>
      <c r="BL114" s="78"/>
      <c r="BM114" s="78"/>
      <c r="BN114" s="78"/>
      <c r="BO114" s="78"/>
      <c r="BP114" s="78"/>
      <c r="BQ114" s="78"/>
      <c r="BR114" s="78"/>
      <c r="BS114" s="78"/>
      <c r="BT114" s="78"/>
      <c r="BU114" s="78"/>
      <c r="BV114" s="78"/>
      <c r="BW114" s="78"/>
      <c r="BX114" s="78"/>
      <c r="BY114" s="78"/>
      <c r="BZ114" s="78"/>
      <c r="CA114" s="78"/>
      <c r="CB114" s="78"/>
      <c r="CC114" s="78"/>
      <c r="CD114" s="78"/>
      <c r="CE114" s="78"/>
      <c r="CF114" s="78"/>
      <c r="CG114" s="78"/>
      <c r="CH114" s="78"/>
      <c r="CI114" s="78"/>
      <c r="CJ114" s="78"/>
      <c r="CK114" s="78"/>
      <c r="CL114" s="78"/>
      <c r="CM114" s="78"/>
      <c r="CN114" s="78"/>
      <c r="CO114" s="78"/>
      <c r="CP114" s="78"/>
      <c r="CQ114" s="78"/>
      <c r="CR114" s="78"/>
      <c r="CS114" s="78"/>
      <c r="CT114" s="78"/>
      <c r="CU114" s="78"/>
      <c r="CV114" s="78"/>
      <c r="CW114" s="78"/>
      <c r="CX114" s="78"/>
      <c r="CY114" s="78"/>
      <c r="CZ114" s="78"/>
      <c r="DA114" s="78"/>
      <c r="DB114" s="78"/>
      <c r="DC114" s="78"/>
      <c r="DD114" s="78"/>
      <c r="DE114" s="78"/>
      <c r="DF114" s="78"/>
      <c r="DG114" s="78"/>
      <c r="DH114" s="78"/>
      <c r="DI114" s="78"/>
      <c r="DJ114" s="78"/>
      <c r="DK114" s="78"/>
      <c r="DL114" s="78"/>
      <c r="DM114" s="78"/>
      <c r="DN114" s="78"/>
      <c r="DO114" s="78"/>
      <c r="DP114" s="78"/>
      <c r="DQ114" s="78"/>
      <c r="DR114" s="78"/>
      <c r="DS114" s="78"/>
      <c r="DT114" s="78"/>
      <c r="DU114" s="78"/>
      <c r="DV114" s="78"/>
      <c r="DW114" s="78"/>
      <c r="DX114" s="78"/>
      <c r="DY114" s="78"/>
      <c r="DZ114" s="78"/>
      <c r="EA114" s="78"/>
      <c r="EB114" s="169"/>
      <c r="EC114" s="183"/>
      <c r="ED114" s="183"/>
      <c r="EE114" s="183"/>
      <c r="EF114" s="139"/>
      <c r="EG114" s="183"/>
      <c r="EH114" s="183"/>
      <c r="EI114" s="183"/>
      <c r="EJ114" s="183"/>
      <c r="EK114" s="183"/>
    </row>
    <row r="115" spans="3:152" ht="15" customHeight="1" x14ac:dyDescent="0.25">
      <c r="C115" s="159"/>
      <c r="D115" s="170"/>
      <c r="E115" s="171"/>
      <c r="F115" s="171"/>
      <c r="G115" s="171"/>
      <c r="H115" s="171"/>
      <c r="I115" s="171"/>
      <c r="J115" s="171"/>
      <c r="K115" s="170"/>
      <c r="L115" s="172"/>
      <c r="M115" s="172"/>
      <c r="N115" s="170"/>
      <c r="O115" s="170"/>
      <c r="P115" s="173"/>
      <c r="Q115" s="173"/>
      <c r="R115" s="174"/>
      <c r="S115" s="175"/>
      <c r="T115" s="176"/>
      <c r="U115" s="184"/>
      <c r="V115" s="185"/>
      <c r="W115" s="186"/>
      <c r="X115" s="186"/>
      <c r="Y115" s="186"/>
      <c r="Z115" s="186"/>
      <c r="AA115" s="186"/>
      <c r="AB115" s="186"/>
      <c r="AC115" s="186"/>
      <c r="AD115" s="186"/>
      <c r="AE115" s="186"/>
      <c r="AF115" s="186"/>
      <c r="AG115" s="186"/>
      <c r="AH115" s="186"/>
      <c r="AI115" s="186"/>
      <c r="AJ115" s="186"/>
      <c r="AK115" s="186"/>
      <c r="AL115" s="187"/>
      <c r="AM115" s="129" t="s">
        <v>235</v>
      </c>
      <c r="AN115" s="188" t="s">
        <v>188</v>
      </c>
      <c r="AO115" s="189" t="s">
        <v>22</v>
      </c>
      <c r="AP115" s="189"/>
      <c r="AQ115" s="189"/>
      <c r="AR115" s="189"/>
      <c r="AS115" s="189"/>
      <c r="AT115" s="189"/>
      <c r="AU115" s="189"/>
      <c r="AV115" s="189"/>
      <c r="AW115" s="190">
        <v>2747.05</v>
      </c>
      <c r="AX115" s="190">
        <v>0</v>
      </c>
      <c r="AY115" s="190">
        <v>0</v>
      </c>
      <c r="AZ115" s="190">
        <f>BE115</f>
        <v>0</v>
      </c>
      <c r="BA115" s="190">
        <f>BV115</f>
        <v>0</v>
      </c>
      <c r="BB115" s="190">
        <f>CM115</f>
        <v>0</v>
      </c>
      <c r="BC115" s="190">
        <f>DD115</f>
        <v>0</v>
      </c>
      <c r="BD115" s="190">
        <f>AW115-AX115-BC115</f>
        <v>2747.05</v>
      </c>
      <c r="BE115" s="190">
        <f t="shared" ref="BE115:BH116" si="108">BQ115</f>
        <v>0</v>
      </c>
      <c r="BF115" s="190">
        <f t="shared" si="108"/>
        <v>0</v>
      </c>
      <c r="BG115" s="190">
        <f t="shared" si="108"/>
        <v>0</v>
      </c>
      <c r="BH115" s="190">
        <f t="shared" si="108"/>
        <v>0</v>
      </c>
      <c r="BI115" s="190">
        <f>BJ115+BK115+BL115</f>
        <v>0</v>
      </c>
      <c r="BJ115" s="191">
        <v>0</v>
      </c>
      <c r="BK115" s="191">
        <v>0</v>
      </c>
      <c r="BL115" s="191">
        <v>0</v>
      </c>
      <c r="BM115" s="190">
        <f>BN115+BO115+BP115</f>
        <v>0</v>
      </c>
      <c r="BN115" s="191">
        <v>0</v>
      </c>
      <c r="BO115" s="191">
        <v>0</v>
      </c>
      <c r="BP115" s="191">
        <v>0</v>
      </c>
      <c r="BQ115" s="190">
        <f>BR115+BS115+BT115</f>
        <v>0</v>
      </c>
      <c r="BR115" s="191">
        <v>0</v>
      </c>
      <c r="BS115" s="191">
        <v>0</v>
      </c>
      <c r="BT115" s="191">
        <v>0</v>
      </c>
      <c r="BU115" s="190">
        <f>$AW115-$AX115-AZ115</f>
        <v>2747.05</v>
      </c>
      <c r="BV115" s="190">
        <f t="shared" ref="BV115:BY116" si="109">CH115</f>
        <v>0</v>
      </c>
      <c r="BW115" s="190">
        <f t="shared" si="109"/>
        <v>0</v>
      </c>
      <c r="BX115" s="190">
        <f t="shared" si="109"/>
        <v>0</v>
      </c>
      <c r="BY115" s="190">
        <f t="shared" si="109"/>
        <v>0</v>
      </c>
      <c r="BZ115" s="190">
        <f>CA115+CB115+CC115</f>
        <v>0</v>
      </c>
      <c r="CA115" s="191">
        <v>0</v>
      </c>
      <c r="CB115" s="191">
        <v>0</v>
      </c>
      <c r="CC115" s="191">
        <v>0</v>
      </c>
      <c r="CD115" s="190">
        <f>CE115+CF115+CG115</f>
        <v>0</v>
      </c>
      <c r="CE115" s="191">
        <v>0</v>
      </c>
      <c r="CF115" s="191">
        <v>0</v>
      </c>
      <c r="CG115" s="191">
        <v>0</v>
      </c>
      <c r="CH115" s="190">
        <f>CI115+CJ115+CK115</f>
        <v>0</v>
      </c>
      <c r="CI115" s="191">
        <v>0</v>
      </c>
      <c r="CJ115" s="191">
        <v>0</v>
      </c>
      <c r="CK115" s="191">
        <v>0</v>
      </c>
      <c r="CL115" s="190">
        <f>$AW115-$AX115-BA115</f>
        <v>2747.05</v>
      </c>
      <c r="CM115" s="190">
        <f t="shared" ref="CM115:CP116" si="110">CY115</f>
        <v>0</v>
      </c>
      <c r="CN115" s="190">
        <f t="shared" si="110"/>
        <v>0</v>
      </c>
      <c r="CO115" s="190">
        <f t="shared" si="110"/>
        <v>0</v>
      </c>
      <c r="CP115" s="190">
        <f t="shared" si="110"/>
        <v>0</v>
      </c>
      <c r="CQ115" s="190">
        <f>CR115+CS115+CT115</f>
        <v>0</v>
      </c>
      <c r="CR115" s="191">
        <v>0</v>
      </c>
      <c r="CS115" s="191">
        <v>0</v>
      </c>
      <c r="CT115" s="191">
        <v>0</v>
      </c>
      <c r="CU115" s="190">
        <f>CV115+CW115+CX115</f>
        <v>0</v>
      </c>
      <c r="CV115" s="191">
        <v>0</v>
      </c>
      <c r="CW115" s="191">
        <v>0</v>
      </c>
      <c r="CX115" s="191">
        <v>0</v>
      </c>
      <c r="CY115" s="190">
        <f>CZ115+DA115+DB115</f>
        <v>0</v>
      </c>
      <c r="CZ115" s="191">
        <v>0</v>
      </c>
      <c r="DA115" s="191">
        <v>0</v>
      </c>
      <c r="DB115" s="191">
        <v>0</v>
      </c>
      <c r="DC115" s="190">
        <f>$AW115-$AX115-BB115</f>
        <v>2747.05</v>
      </c>
      <c r="DD115" s="190">
        <f t="shared" ref="DD115:DG116" si="111">DP115</f>
        <v>0</v>
      </c>
      <c r="DE115" s="190">
        <f t="shared" si="111"/>
        <v>0</v>
      </c>
      <c r="DF115" s="190">
        <f t="shared" si="111"/>
        <v>0</v>
      </c>
      <c r="DG115" s="190">
        <f t="shared" si="111"/>
        <v>0</v>
      </c>
      <c r="DH115" s="190">
        <f>DI115+DJ115+DK115</f>
        <v>0</v>
      </c>
      <c r="DI115" s="191">
        <v>0</v>
      </c>
      <c r="DJ115" s="191">
        <v>0</v>
      </c>
      <c r="DK115" s="191">
        <v>0</v>
      </c>
      <c r="DL115" s="190">
        <f>DM115+DN115+DO115</f>
        <v>0</v>
      </c>
      <c r="DM115" s="191">
        <v>0</v>
      </c>
      <c r="DN115" s="191">
        <v>0</v>
      </c>
      <c r="DO115" s="191">
        <v>0</v>
      </c>
      <c r="DP115" s="190">
        <f>DQ115+DR115+DS115</f>
        <v>0</v>
      </c>
      <c r="DQ115" s="191">
        <v>0</v>
      </c>
      <c r="DR115" s="191">
        <v>0</v>
      </c>
      <c r="DS115" s="191">
        <v>0</v>
      </c>
      <c r="DT115" s="190">
        <f>$AW115-$AX115-BC115</f>
        <v>2747.05</v>
      </c>
      <c r="DU115" s="190">
        <f>BC115-AY115</f>
        <v>0</v>
      </c>
      <c r="DV115" s="191"/>
      <c r="DW115" s="191"/>
      <c r="DX115" s="192"/>
      <c r="DY115" s="191"/>
      <c r="DZ115" s="192"/>
      <c r="EA115" s="193" t="s">
        <v>25</v>
      </c>
      <c r="EB115" s="169">
        <v>0</v>
      </c>
      <c r="EC115" s="138" t="str">
        <f>AN115 &amp; EB115</f>
        <v>Прибыль направляемая на инвестиции0</v>
      </c>
      <c r="ED115" s="138" t="str">
        <f>AN115&amp;AO115</f>
        <v>Прибыль направляемая на инвестициинет</v>
      </c>
      <c r="EE115" s="139"/>
      <c r="EF115" s="139"/>
      <c r="EG115" s="183"/>
      <c r="EH115" s="183"/>
      <c r="EI115" s="183"/>
      <c r="EJ115" s="183"/>
      <c r="EV115" s="139"/>
    </row>
    <row r="116" spans="3:152" ht="15" customHeight="1" thickBot="1" x14ac:dyDescent="0.3">
      <c r="C116" s="159"/>
      <c r="D116" s="170"/>
      <c r="E116" s="171"/>
      <c r="F116" s="171"/>
      <c r="G116" s="171"/>
      <c r="H116" s="171"/>
      <c r="I116" s="171"/>
      <c r="J116" s="171"/>
      <c r="K116" s="170"/>
      <c r="L116" s="172"/>
      <c r="M116" s="172"/>
      <c r="N116" s="170"/>
      <c r="O116" s="170"/>
      <c r="P116" s="173"/>
      <c r="Q116" s="173"/>
      <c r="R116" s="174"/>
      <c r="S116" s="175"/>
      <c r="T116" s="176"/>
      <c r="U116" s="184"/>
      <c r="V116" s="185"/>
      <c r="W116" s="186"/>
      <c r="X116" s="186"/>
      <c r="Y116" s="186"/>
      <c r="Z116" s="186"/>
      <c r="AA116" s="186"/>
      <c r="AB116" s="186"/>
      <c r="AC116" s="186"/>
      <c r="AD116" s="186"/>
      <c r="AE116" s="186"/>
      <c r="AF116" s="186"/>
      <c r="AG116" s="186"/>
      <c r="AH116" s="186"/>
      <c r="AI116" s="186"/>
      <c r="AJ116" s="186"/>
      <c r="AK116" s="186"/>
      <c r="AL116" s="187"/>
      <c r="AM116" s="129" t="s">
        <v>195</v>
      </c>
      <c r="AN116" s="188" t="s">
        <v>190</v>
      </c>
      <c r="AO116" s="189" t="s">
        <v>22</v>
      </c>
      <c r="AP116" s="189"/>
      <c r="AQ116" s="189"/>
      <c r="AR116" s="189"/>
      <c r="AS116" s="189"/>
      <c r="AT116" s="189"/>
      <c r="AU116" s="189"/>
      <c r="AV116" s="189"/>
      <c r="AW116" s="190">
        <v>6409.77</v>
      </c>
      <c r="AX116" s="190">
        <v>0</v>
      </c>
      <c r="AY116" s="190">
        <v>0</v>
      </c>
      <c r="AZ116" s="190">
        <f>BE116</f>
        <v>0</v>
      </c>
      <c r="BA116" s="190">
        <f>BV116</f>
        <v>0</v>
      </c>
      <c r="BB116" s="190">
        <f>CM116</f>
        <v>0</v>
      </c>
      <c r="BC116" s="190">
        <f>DD116</f>
        <v>0</v>
      </c>
      <c r="BD116" s="190">
        <f>AW116-AX116-BC116</f>
        <v>6409.77</v>
      </c>
      <c r="BE116" s="190">
        <f t="shared" si="108"/>
        <v>0</v>
      </c>
      <c r="BF116" s="190">
        <f t="shared" si="108"/>
        <v>0</v>
      </c>
      <c r="BG116" s="190">
        <f t="shared" si="108"/>
        <v>0</v>
      </c>
      <c r="BH116" s="190">
        <f t="shared" si="108"/>
        <v>0</v>
      </c>
      <c r="BI116" s="190">
        <f>BJ116+BK116+BL116</f>
        <v>0</v>
      </c>
      <c r="BJ116" s="191">
        <v>0</v>
      </c>
      <c r="BK116" s="191">
        <v>0</v>
      </c>
      <c r="BL116" s="191">
        <v>0</v>
      </c>
      <c r="BM116" s="190">
        <f>BN116+BO116+BP116</f>
        <v>0</v>
      </c>
      <c r="BN116" s="191">
        <v>0</v>
      </c>
      <c r="BO116" s="191">
        <v>0</v>
      </c>
      <c r="BP116" s="191">
        <v>0</v>
      </c>
      <c r="BQ116" s="190">
        <f>BR116+BS116+BT116</f>
        <v>0</v>
      </c>
      <c r="BR116" s="191">
        <v>0</v>
      </c>
      <c r="BS116" s="191">
        <v>0</v>
      </c>
      <c r="BT116" s="191">
        <v>0</v>
      </c>
      <c r="BU116" s="190">
        <f>$AW116-$AX116-AZ116</f>
        <v>6409.77</v>
      </c>
      <c r="BV116" s="190">
        <f t="shared" si="109"/>
        <v>0</v>
      </c>
      <c r="BW116" s="190">
        <f t="shared" si="109"/>
        <v>0</v>
      </c>
      <c r="BX116" s="190">
        <f t="shared" si="109"/>
        <v>0</v>
      </c>
      <c r="BY116" s="190">
        <f t="shared" si="109"/>
        <v>0</v>
      </c>
      <c r="BZ116" s="190">
        <f>CA116+CB116+CC116</f>
        <v>0</v>
      </c>
      <c r="CA116" s="191">
        <v>0</v>
      </c>
      <c r="CB116" s="191">
        <v>0</v>
      </c>
      <c r="CC116" s="191">
        <v>0</v>
      </c>
      <c r="CD116" s="190">
        <f>CE116+CF116+CG116</f>
        <v>0</v>
      </c>
      <c r="CE116" s="191">
        <v>0</v>
      </c>
      <c r="CF116" s="191">
        <v>0</v>
      </c>
      <c r="CG116" s="191">
        <v>0</v>
      </c>
      <c r="CH116" s="190">
        <f>CI116+CJ116+CK116</f>
        <v>0</v>
      </c>
      <c r="CI116" s="191">
        <v>0</v>
      </c>
      <c r="CJ116" s="191">
        <v>0</v>
      </c>
      <c r="CK116" s="191">
        <v>0</v>
      </c>
      <c r="CL116" s="190">
        <f>$AW116-$AX116-BA116</f>
        <v>6409.77</v>
      </c>
      <c r="CM116" s="190">
        <f t="shared" si="110"/>
        <v>0</v>
      </c>
      <c r="CN116" s="190">
        <f t="shared" si="110"/>
        <v>0</v>
      </c>
      <c r="CO116" s="190">
        <f t="shared" si="110"/>
        <v>0</v>
      </c>
      <c r="CP116" s="190">
        <f t="shared" si="110"/>
        <v>0</v>
      </c>
      <c r="CQ116" s="190">
        <f>CR116+CS116+CT116</f>
        <v>0</v>
      </c>
      <c r="CR116" s="191">
        <v>0</v>
      </c>
      <c r="CS116" s="191">
        <v>0</v>
      </c>
      <c r="CT116" s="191">
        <v>0</v>
      </c>
      <c r="CU116" s="190">
        <f>CV116+CW116+CX116</f>
        <v>0</v>
      </c>
      <c r="CV116" s="191">
        <v>0</v>
      </c>
      <c r="CW116" s="191">
        <v>0</v>
      </c>
      <c r="CX116" s="191">
        <v>0</v>
      </c>
      <c r="CY116" s="190">
        <f>CZ116+DA116+DB116</f>
        <v>0</v>
      </c>
      <c r="CZ116" s="191">
        <v>0</v>
      </c>
      <c r="DA116" s="191">
        <v>0</v>
      </c>
      <c r="DB116" s="191">
        <v>0</v>
      </c>
      <c r="DC116" s="190">
        <f>$AW116-$AX116-BB116</f>
        <v>6409.77</v>
      </c>
      <c r="DD116" s="190">
        <f t="shared" si="111"/>
        <v>0</v>
      </c>
      <c r="DE116" s="190">
        <f t="shared" si="111"/>
        <v>0</v>
      </c>
      <c r="DF116" s="190">
        <f t="shared" si="111"/>
        <v>0</v>
      </c>
      <c r="DG116" s="190">
        <f t="shared" si="111"/>
        <v>0</v>
      </c>
      <c r="DH116" s="190">
        <f>DI116+DJ116+DK116</f>
        <v>0</v>
      </c>
      <c r="DI116" s="191">
        <v>0</v>
      </c>
      <c r="DJ116" s="191">
        <v>0</v>
      </c>
      <c r="DK116" s="191">
        <v>0</v>
      </c>
      <c r="DL116" s="190">
        <f>DM116+DN116+DO116</f>
        <v>0</v>
      </c>
      <c r="DM116" s="191">
        <v>0</v>
      </c>
      <c r="DN116" s="191">
        <v>0</v>
      </c>
      <c r="DO116" s="191">
        <v>0</v>
      </c>
      <c r="DP116" s="190">
        <f>DQ116+DR116+DS116</f>
        <v>0</v>
      </c>
      <c r="DQ116" s="191">
        <v>0</v>
      </c>
      <c r="DR116" s="191">
        <v>0</v>
      </c>
      <c r="DS116" s="191">
        <v>0</v>
      </c>
      <c r="DT116" s="190">
        <f>$AW116-$AX116-BC116</f>
        <v>6409.77</v>
      </c>
      <c r="DU116" s="190">
        <f>BC116-AY116</f>
        <v>0</v>
      </c>
      <c r="DV116" s="191"/>
      <c r="DW116" s="191"/>
      <c r="DX116" s="192"/>
      <c r="DY116" s="191"/>
      <c r="DZ116" s="192"/>
      <c r="EA116" s="193" t="s">
        <v>25</v>
      </c>
      <c r="EB116" s="169">
        <v>0</v>
      </c>
      <c r="EC116" s="138" t="str">
        <f>AN116 &amp; EB116</f>
        <v>Амортизационные отчисления0</v>
      </c>
      <c r="ED116" s="138" t="str">
        <f>AN116&amp;AO116</f>
        <v>Амортизационные отчислениянет</v>
      </c>
      <c r="EE116" s="139"/>
      <c r="EF116" s="139"/>
      <c r="EG116" s="183"/>
      <c r="EH116" s="183"/>
      <c r="EI116" s="183"/>
      <c r="EJ116" s="183"/>
      <c r="EV116" s="139"/>
    </row>
    <row r="117" spans="3:152" ht="11.25" customHeight="1" x14ac:dyDescent="0.25">
      <c r="C117" s="159"/>
      <c r="D117" s="160">
        <v>19</v>
      </c>
      <c r="E117" s="161" t="s">
        <v>226</v>
      </c>
      <c r="F117" s="161" t="s">
        <v>227</v>
      </c>
      <c r="G117" s="161" t="s">
        <v>228</v>
      </c>
      <c r="H117" s="161" t="s">
        <v>265</v>
      </c>
      <c r="I117" s="161" t="s">
        <v>230</v>
      </c>
      <c r="J117" s="161" t="s">
        <v>230</v>
      </c>
      <c r="K117" s="160" t="s">
        <v>231</v>
      </c>
      <c r="L117" s="162"/>
      <c r="M117" s="162"/>
      <c r="N117" s="160">
        <v>10</v>
      </c>
      <c r="O117" s="160">
        <v>2030</v>
      </c>
      <c r="P117" s="163" t="s">
        <v>232</v>
      </c>
      <c r="Q117" s="163" t="s">
        <v>264</v>
      </c>
      <c r="R117" s="164">
        <v>0</v>
      </c>
      <c r="S117" s="165">
        <v>0</v>
      </c>
      <c r="T117" s="166" t="s">
        <v>25</v>
      </c>
      <c r="U117" s="167"/>
      <c r="V117" s="168"/>
      <c r="W117" s="168"/>
      <c r="X117" s="168"/>
      <c r="Y117" s="168"/>
      <c r="Z117" s="168"/>
      <c r="AA117" s="168"/>
      <c r="AB117" s="168"/>
      <c r="AC117" s="168"/>
      <c r="AD117" s="168"/>
      <c r="AE117" s="168"/>
      <c r="AF117" s="168"/>
      <c r="AG117" s="168"/>
      <c r="AH117" s="168"/>
      <c r="AI117" s="168"/>
      <c r="AJ117" s="168"/>
      <c r="AK117" s="168"/>
      <c r="AL117" s="168"/>
      <c r="AM117" s="168"/>
      <c r="AN117" s="168"/>
      <c r="AO117" s="168"/>
      <c r="AP117" s="168"/>
      <c r="AQ117" s="168"/>
      <c r="AR117" s="168"/>
      <c r="AS117" s="168"/>
      <c r="AT117" s="168"/>
      <c r="AU117" s="168"/>
      <c r="AV117" s="168"/>
      <c r="AW117" s="168"/>
      <c r="AX117" s="168"/>
      <c r="AY117" s="168"/>
      <c r="AZ117" s="168"/>
      <c r="BA117" s="168"/>
      <c r="BB117" s="168"/>
      <c r="BC117" s="168"/>
      <c r="BD117" s="168"/>
      <c r="BE117" s="168"/>
      <c r="BF117" s="168"/>
      <c r="BG117" s="168"/>
      <c r="BH117" s="168"/>
      <c r="BI117" s="168"/>
      <c r="BJ117" s="168"/>
      <c r="BK117" s="168"/>
      <c r="BL117" s="168"/>
      <c r="BM117" s="168"/>
      <c r="BN117" s="168"/>
      <c r="BO117" s="168"/>
      <c r="BP117" s="168"/>
      <c r="BQ117" s="168"/>
      <c r="BR117" s="168"/>
      <c r="BS117" s="168"/>
      <c r="BT117" s="168"/>
      <c r="BU117" s="168"/>
      <c r="BV117" s="168"/>
      <c r="BW117" s="168"/>
      <c r="BX117" s="168"/>
      <c r="BY117" s="168"/>
      <c r="BZ117" s="168"/>
      <c r="CA117" s="168"/>
      <c r="CB117" s="168"/>
      <c r="CC117" s="168"/>
      <c r="CD117" s="168"/>
      <c r="CE117" s="168"/>
      <c r="CF117" s="168"/>
      <c r="CG117" s="168"/>
      <c r="CH117" s="168"/>
      <c r="CI117" s="168"/>
      <c r="CJ117" s="168"/>
      <c r="CK117" s="168"/>
      <c r="CL117" s="168"/>
      <c r="CM117" s="168"/>
      <c r="CN117" s="168"/>
      <c r="CO117" s="168"/>
      <c r="CP117" s="168"/>
      <c r="CQ117" s="168"/>
      <c r="CR117" s="168"/>
      <c r="CS117" s="168"/>
      <c r="CT117" s="168"/>
      <c r="CU117" s="168"/>
      <c r="CV117" s="168"/>
      <c r="CW117" s="168"/>
      <c r="CX117" s="168"/>
      <c r="CY117" s="168"/>
      <c r="CZ117" s="168"/>
      <c r="DA117" s="168"/>
      <c r="DB117" s="168"/>
      <c r="DC117" s="168"/>
      <c r="DD117" s="168"/>
      <c r="DE117" s="168"/>
      <c r="DF117" s="168"/>
      <c r="DG117" s="168"/>
      <c r="DH117" s="168"/>
      <c r="DI117" s="168"/>
      <c r="DJ117" s="168"/>
      <c r="DK117" s="168"/>
      <c r="DL117" s="168"/>
      <c r="DM117" s="168"/>
      <c r="DN117" s="168"/>
      <c r="DO117" s="168"/>
      <c r="DP117" s="168"/>
      <c r="DQ117" s="168"/>
      <c r="DR117" s="168"/>
      <c r="DS117" s="168"/>
      <c r="DT117" s="168"/>
      <c r="DU117" s="168"/>
      <c r="DV117" s="168"/>
      <c r="DW117" s="168"/>
      <c r="DX117" s="168"/>
      <c r="DY117" s="168"/>
      <c r="DZ117" s="168"/>
      <c r="EA117" s="168"/>
      <c r="EB117" s="169"/>
      <c r="EC117" s="139"/>
      <c r="ED117" s="139"/>
      <c r="EE117" s="139"/>
      <c r="EF117" s="139"/>
      <c r="EG117" s="139"/>
      <c r="EH117" s="139"/>
      <c r="EI117" s="139"/>
    </row>
    <row r="118" spans="3:152" ht="11.25" customHeight="1" x14ac:dyDescent="0.25">
      <c r="C118" s="159"/>
      <c r="D118" s="170"/>
      <c r="E118" s="171"/>
      <c r="F118" s="171"/>
      <c r="G118" s="171"/>
      <c r="H118" s="171"/>
      <c r="I118" s="171"/>
      <c r="J118" s="171"/>
      <c r="K118" s="170"/>
      <c r="L118" s="172"/>
      <c r="M118" s="172"/>
      <c r="N118" s="170"/>
      <c r="O118" s="170"/>
      <c r="P118" s="173"/>
      <c r="Q118" s="173"/>
      <c r="R118" s="174"/>
      <c r="S118" s="175"/>
      <c r="T118" s="176"/>
      <c r="U118" s="177"/>
      <c r="V118" s="178">
        <v>1</v>
      </c>
      <c r="W118" s="179" t="s">
        <v>234</v>
      </c>
      <c r="X118" s="179"/>
      <c r="Y118" s="179"/>
      <c r="Z118" s="179"/>
      <c r="AA118" s="179"/>
      <c r="AB118" s="179"/>
      <c r="AC118" s="179"/>
      <c r="AD118" s="179"/>
      <c r="AE118" s="179"/>
      <c r="AF118" s="179"/>
      <c r="AG118" s="179"/>
      <c r="AH118" s="179"/>
      <c r="AI118" s="179"/>
      <c r="AJ118" s="179"/>
      <c r="AK118" s="179"/>
      <c r="AL118" s="180"/>
      <c r="AM118" s="181"/>
      <c r="AN118" s="182"/>
      <c r="AO118" s="182"/>
      <c r="AP118" s="182"/>
      <c r="AQ118" s="182"/>
      <c r="AR118" s="182"/>
      <c r="AS118" s="182"/>
      <c r="AT118" s="182"/>
      <c r="AU118" s="182"/>
      <c r="AV118" s="182"/>
      <c r="AW118" s="78"/>
      <c r="AX118" s="78"/>
      <c r="AY118" s="78"/>
      <c r="AZ118" s="78"/>
      <c r="BA118" s="78"/>
      <c r="BB118" s="78"/>
      <c r="BC118" s="78"/>
      <c r="BD118" s="78"/>
      <c r="BE118" s="78"/>
      <c r="BF118" s="78"/>
      <c r="BG118" s="78"/>
      <c r="BH118" s="78"/>
      <c r="BI118" s="78"/>
      <c r="BJ118" s="78"/>
      <c r="BK118" s="78"/>
      <c r="BL118" s="78"/>
      <c r="BM118" s="78"/>
      <c r="BN118" s="78"/>
      <c r="BO118" s="78"/>
      <c r="BP118" s="78"/>
      <c r="BQ118" s="78"/>
      <c r="BR118" s="78"/>
      <c r="BS118" s="78"/>
      <c r="BT118" s="78"/>
      <c r="BU118" s="78"/>
      <c r="BV118" s="78"/>
      <c r="BW118" s="78"/>
      <c r="BX118" s="78"/>
      <c r="BY118" s="78"/>
      <c r="BZ118" s="78"/>
      <c r="CA118" s="78"/>
      <c r="CB118" s="78"/>
      <c r="CC118" s="78"/>
      <c r="CD118" s="78"/>
      <c r="CE118" s="78"/>
      <c r="CF118" s="78"/>
      <c r="CG118" s="78"/>
      <c r="CH118" s="78"/>
      <c r="CI118" s="78"/>
      <c r="CJ118" s="78"/>
      <c r="CK118" s="78"/>
      <c r="CL118" s="78"/>
      <c r="CM118" s="78"/>
      <c r="CN118" s="78"/>
      <c r="CO118" s="78"/>
      <c r="CP118" s="78"/>
      <c r="CQ118" s="78"/>
      <c r="CR118" s="78"/>
      <c r="CS118" s="78"/>
      <c r="CT118" s="78"/>
      <c r="CU118" s="78"/>
      <c r="CV118" s="78"/>
      <c r="CW118" s="78"/>
      <c r="CX118" s="78"/>
      <c r="CY118" s="78"/>
      <c r="CZ118" s="78"/>
      <c r="DA118" s="78"/>
      <c r="DB118" s="78"/>
      <c r="DC118" s="78"/>
      <c r="DD118" s="78"/>
      <c r="DE118" s="78"/>
      <c r="DF118" s="78"/>
      <c r="DG118" s="78"/>
      <c r="DH118" s="78"/>
      <c r="DI118" s="78"/>
      <c r="DJ118" s="78"/>
      <c r="DK118" s="78"/>
      <c r="DL118" s="78"/>
      <c r="DM118" s="78"/>
      <c r="DN118" s="78"/>
      <c r="DO118" s="78"/>
      <c r="DP118" s="78"/>
      <c r="DQ118" s="78"/>
      <c r="DR118" s="78"/>
      <c r="DS118" s="78"/>
      <c r="DT118" s="78"/>
      <c r="DU118" s="78"/>
      <c r="DV118" s="78"/>
      <c r="DW118" s="78"/>
      <c r="DX118" s="78"/>
      <c r="DY118" s="78"/>
      <c r="DZ118" s="78"/>
      <c r="EA118" s="78"/>
      <c r="EB118" s="169"/>
      <c r="EC118" s="183"/>
      <c r="ED118" s="183"/>
      <c r="EE118" s="183"/>
      <c r="EF118" s="139"/>
      <c r="EG118" s="183"/>
      <c r="EH118" s="183"/>
      <c r="EI118" s="183"/>
      <c r="EJ118" s="183"/>
      <c r="EK118" s="183"/>
    </row>
    <row r="119" spans="3:152" ht="15" customHeight="1" x14ac:dyDescent="0.25">
      <c r="C119" s="159"/>
      <c r="D119" s="170"/>
      <c r="E119" s="171"/>
      <c r="F119" s="171"/>
      <c r="G119" s="171"/>
      <c r="H119" s="171"/>
      <c r="I119" s="171"/>
      <c r="J119" s="171"/>
      <c r="K119" s="170"/>
      <c r="L119" s="172"/>
      <c r="M119" s="172"/>
      <c r="N119" s="170"/>
      <c r="O119" s="170"/>
      <c r="P119" s="173"/>
      <c r="Q119" s="173"/>
      <c r="R119" s="174"/>
      <c r="S119" s="175"/>
      <c r="T119" s="176"/>
      <c r="U119" s="184"/>
      <c r="V119" s="185"/>
      <c r="W119" s="186"/>
      <c r="X119" s="186"/>
      <c r="Y119" s="186"/>
      <c r="Z119" s="186"/>
      <c r="AA119" s="186"/>
      <c r="AB119" s="186"/>
      <c r="AC119" s="186"/>
      <c r="AD119" s="186"/>
      <c r="AE119" s="186"/>
      <c r="AF119" s="186"/>
      <c r="AG119" s="186"/>
      <c r="AH119" s="186"/>
      <c r="AI119" s="186"/>
      <c r="AJ119" s="186"/>
      <c r="AK119" s="186"/>
      <c r="AL119" s="187"/>
      <c r="AM119" s="129" t="s">
        <v>235</v>
      </c>
      <c r="AN119" s="188" t="s">
        <v>188</v>
      </c>
      <c r="AO119" s="189" t="s">
        <v>22</v>
      </c>
      <c r="AP119" s="189"/>
      <c r="AQ119" s="189"/>
      <c r="AR119" s="189"/>
      <c r="AS119" s="189"/>
      <c r="AT119" s="189"/>
      <c r="AU119" s="189"/>
      <c r="AV119" s="189"/>
      <c r="AW119" s="190">
        <v>2704.82</v>
      </c>
      <c r="AX119" s="190">
        <v>0</v>
      </c>
      <c r="AY119" s="190">
        <v>0</v>
      </c>
      <c r="AZ119" s="190">
        <f>BE119</f>
        <v>0</v>
      </c>
      <c r="BA119" s="190">
        <f>BV119</f>
        <v>0</v>
      </c>
      <c r="BB119" s="190">
        <f>CM119</f>
        <v>0</v>
      </c>
      <c r="BC119" s="190">
        <f>DD119</f>
        <v>0</v>
      </c>
      <c r="BD119" s="190">
        <f>AW119-AX119-BC119</f>
        <v>2704.82</v>
      </c>
      <c r="BE119" s="190">
        <f t="shared" ref="BE119:BH120" si="112">BQ119</f>
        <v>0</v>
      </c>
      <c r="BF119" s="190">
        <f t="shared" si="112"/>
        <v>0</v>
      </c>
      <c r="BG119" s="190">
        <f t="shared" si="112"/>
        <v>0</v>
      </c>
      <c r="BH119" s="190">
        <f t="shared" si="112"/>
        <v>0</v>
      </c>
      <c r="BI119" s="190">
        <f>BJ119+BK119+BL119</f>
        <v>0</v>
      </c>
      <c r="BJ119" s="191">
        <v>0</v>
      </c>
      <c r="BK119" s="191">
        <v>0</v>
      </c>
      <c r="BL119" s="191">
        <v>0</v>
      </c>
      <c r="BM119" s="190">
        <f>BN119+BO119+BP119</f>
        <v>0</v>
      </c>
      <c r="BN119" s="191">
        <v>0</v>
      </c>
      <c r="BO119" s="191">
        <v>0</v>
      </c>
      <c r="BP119" s="191">
        <v>0</v>
      </c>
      <c r="BQ119" s="190">
        <f>BR119+BS119+BT119</f>
        <v>0</v>
      </c>
      <c r="BR119" s="191">
        <v>0</v>
      </c>
      <c r="BS119" s="191">
        <v>0</v>
      </c>
      <c r="BT119" s="191">
        <v>0</v>
      </c>
      <c r="BU119" s="190">
        <f>$AW119-$AX119-AZ119</f>
        <v>2704.82</v>
      </c>
      <c r="BV119" s="190">
        <f t="shared" ref="BV119:BY120" si="113">CH119</f>
        <v>0</v>
      </c>
      <c r="BW119" s="190">
        <f t="shared" si="113"/>
        <v>0</v>
      </c>
      <c r="BX119" s="190">
        <f t="shared" si="113"/>
        <v>0</v>
      </c>
      <c r="BY119" s="190">
        <f t="shared" si="113"/>
        <v>0</v>
      </c>
      <c r="BZ119" s="190">
        <f>CA119+CB119+CC119</f>
        <v>0</v>
      </c>
      <c r="CA119" s="191">
        <v>0</v>
      </c>
      <c r="CB119" s="191">
        <v>0</v>
      </c>
      <c r="CC119" s="191">
        <v>0</v>
      </c>
      <c r="CD119" s="190">
        <f>CE119+CF119+CG119</f>
        <v>0</v>
      </c>
      <c r="CE119" s="191">
        <v>0</v>
      </c>
      <c r="CF119" s="191">
        <v>0</v>
      </c>
      <c r="CG119" s="191">
        <v>0</v>
      </c>
      <c r="CH119" s="190">
        <f>CI119+CJ119+CK119</f>
        <v>0</v>
      </c>
      <c r="CI119" s="191">
        <v>0</v>
      </c>
      <c r="CJ119" s="191">
        <v>0</v>
      </c>
      <c r="CK119" s="191">
        <v>0</v>
      </c>
      <c r="CL119" s="190">
        <f>$AW119-$AX119-BA119</f>
        <v>2704.82</v>
      </c>
      <c r="CM119" s="190">
        <f t="shared" ref="CM119:CP120" si="114">CY119</f>
        <v>0</v>
      </c>
      <c r="CN119" s="190">
        <f t="shared" si="114"/>
        <v>0</v>
      </c>
      <c r="CO119" s="190">
        <f t="shared" si="114"/>
        <v>0</v>
      </c>
      <c r="CP119" s="190">
        <f t="shared" si="114"/>
        <v>0</v>
      </c>
      <c r="CQ119" s="190">
        <f>CR119+CS119+CT119</f>
        <v>0</v>
      </c>
      <c r="CR119" s="191">
        <v>0</v>
      </c>
      <c r="CS119" s="191">
        <v>0</v>
      </c>
      <c r="CT119" s="191">
        <v>0</v>
      </c>
      <c r="CU119" s="190">
        <f>CV119+CW119+CX119</f>
        <v>0</v>
      </c>
      <c r="CV119" s="191">
        <v>0</v>
      </c>
      <c r="CW119" s="191">
        <v>0</v>
      </c>
      <c r="CX119" s="191">
        <v>0</v>
      </c>
      <c r="CY119" s="190">
        <f>CZ119+DA119+DB119</f>
        <v>0</v>
      </c>
      <c r="CZ119" s="191">
        <v>0</v>
      </c>
      <c r="DA119" s="191">
        <v>0</v>
      </c>
      <c r="DB119" s="191">
        <v>0</v>
      </c>
      <c r="DC119" s="190">
        <f>$AW119-$AX119-BB119</f>
        <v>2704.82</v>
      </c>
      <c r="DD119" s="190">
        <f t="shared" ref="DD119:DG120" si="115">DP119</f>
        <v>0</v>
      </c>
      <c r="DE119" s="190">
        <f t="shared" si="115"/>
        <v>0</v>
      </c>
      <c r="DF119" s="190">
        <f t="shared" si="115"/>
        <v>0</v>
      </c>
      <c r="DG119" s="190">
        <f t="shared" si="115"/>
        <v>0</v>
      </c>
      <c r="DH119" s="190">
        <f>DI119+DJ119+DK119</f>
        <v>0</v>
      </c>
      <c r="DI119" s="191">
        <v>0</v>
      </c>
      <c r="DJ119" s="191">
        <v>0</v>
      </c>
      <c r="DK119" s="191">
        <v>0</v>
      </c>
      <c r="DL119" s="190">
        <f>DM119+DN119+DO119</f>
        <v>0</v>
      </c>
      <c r="DM119" s="191">
        <v>0</v>
      </c>
      <c r="DN119" s="191">
        <v>0</v>
      </c>
      <c r="DO119" s="191">
        <v>0</v>
      </c>
      <c r="DP119" s="190">
        <f>DQ119+DR119+DS119</f>
        <v>0</v>
      </c>
      <c r="DQ119" s="191">
        <v>0</v>
      </c>
      <c r="DR119" s="191">
        <v>0</v>
      </c>
      <c r="DS119" s="191">
        <v>0</v>
      </c>
      <c r="DT119" s="190">
        <f>$AW119-$AX119-BC119</f>
        <v>2704.82</v>
      </c>
      <c r="DU119" s="190">
        <f>BC119-AY119</f>
        <v>0</v>
      </c>
      <c r="DV119" s="191"/>
      <c r="DW119" s="191"/>
      <c r="DX119" s="192"/>
      <c r="DY119" s="191"/>
      <c r="DZ119" s="192"/>
      <c r="EA119" s="193" t="s">
        <v>25</v>
      </c>
      <c r="EB119" s="169">
        <v>0</v>
      </c>
      <c r="EC119" s="138" t="str">
        <f>AN119 &amp; EB119</f>
        <v>Прибыль направляемая на инвестиции0</v>
      </c>
      <c r="ED119" s="138" t="str">
        <f>AN119&amp;AO119</f>
        <v>Прибыль направляемая на инвестициинет</v>
      </c>
      <c r="EE119" s="139"/>
      <c r="EF119" s="139"/>
      <c r="EG119" s="183"/>
      <c r="EH119" s="183"/>
      <c r="EI119" s="183"/>
      <c r="EJ119" s="183"/>
      <c r="EV119" s="139"/>
    </row>
    <row r="120" spans="3:152" ht="15" customHeight="1" thickBot="1" x14ac:dyDescent="0.3">
      <c r="C120" s="159"/>
      <c r="D120" s="170"/>
      <c r="E120" s="171"/>
      <c r="F120" s="171"/>
      <c r="G120" s="171"/>
      <c r="H120" s="171"/>
      <c r="I120" s="171"/>
      <c r="J120" s="171"/>
      <c r="K120" s="170"/>
      <c r="L120" s="172"/>
      <c r="M120" s="172"/>
      <c r="N120" s="170"/>
      <c r="O120" s="170"/>
      <c r="P120" s="173"/>
      <c r="Q120" s="173"/>
      <c r="R120" s="174"/>
      <c r="S120" s="175"/>
      <c r="T120" s="176"/>
      <c r="U120" s="184"/>
      <c r="V120" s="185"/>
      <c r="W120" s="186"/>
      <c r="X120" s="186"/>
      <c r="Y120" s="186"/>
      <c r="Z120" s="186"/>
      <c r="AA120" s="186"/>
      <c r="AB120" s="186"/>
      <c r="AC120" s="186"/>
      <c r="AD120" s="186"/>
      <c r="AE120" s="186"/>
      <c r="AF120" s="186"/>
      <c r="AG120" s="186"/>
      <c r="AH120" s="186"/>
      <c r="AI120" s="186"/>
      <c r="AJ120" s="186"/>
      <c r="AK120" s="186"/>
      <c r="AL120" s="187"/>
      <c r="AM120" s="129" t="s">
        <v>195</v>
      </c>
      <c r="AN120" s="188" t="s">
        <v>190</v>
      </c>
      <c r="AO120" s="189" t="s">
        <v>22</v>
      </c>
      <c r="AP120" s="189"/>
      <c r="AQ120" s="189"/>
      <c r="AR120" s="189"/>
      <c r="AS120" s="189"/>
      <c r="AT120" s="189"/>
      <c r="AU120" s="189"/>
      <c r="AV120" s="189"/>
      <c r="AW120" s="190">
        <v>6311.24</v>
      </c>
      <c r="AX120" s="190">
        <v>0</v>
      </c>
      <c r="AY120" s="190">
        <v>0</v>
      </c>
      <c r="AZ120" s="190">
        <f>BE120</f>
        <v>0</v>
      </c>
      <c r="BA120" s="190">
        <f>BV120</f>
        <v>0</v>
      </c>
      <c r="BB120" s="190">
        <f>CM120</f>
        <v>0</v>
      </c>
      <c r="BC120" s="190">
        <f>DD120</f>
        <v>0</v>
      </c>
      <c r="BD120" s="190">
        <f>AW120-AX120-BC120</f>
        <v>6311.24</v>
      </c>
      <c r="BE120" s="190">
        <f t="shared" si="112"/>
        <v>0</v>
      </c>
      <c r="BF120" s="190">
        <f t="shared" si="112"/>
        <v>0</v>
      </c>
      <c r="BG120" s="190">
        <f t="shared" si="112"/>
        <v>0</v>
      </c>
      <c r="BH120" s="190">
        <f t="shared" si="112"/>
        <v>0</v>
      </c>
      <c r="BI120" s="190">
        <f>BJ120+BK120+BL120</f>
        <v>0</v>
      </c>
      <c r="BJ120" s="191">
        <v>0</v>
      </c>
      <c r="BK120" s="191">
        <v>0</v>
      </c>
      <c r="BL120" s="191">
        <v>0</v>
      </c>
      <c r="BM120" s="190">
        <f>BN120+BO120+BP120</f>
        <v>0</v>
      </c>
      <c r="BN120" s="191">
        <v>0</v>
      </c>
      <c r="BO120" s="191">
        <v>0</v>
      </c>
      <c r="BP120" s="191">
        <v>0</v>
      </c>
      <c r="BQ120" s="190">
        <f>BR120+BS120+BT120</f>
        <v>0</v>
      </c>
      <c r="BR120" s="191">
        <v>0</v>
      </c>
      <c r="BS120" s="191">
        <v>0</v>
      </c>
      <c r="BT120" s="191">
        <v>0</v>
      </c>
      <c r="BU120" s="190">
        <f>$AW120-$AX120-AZ120</f>
        <v>6311.24</v>
      </c>
      <c r="BV120" s="190">
        <f t="shared" si="113"/>
        <v>0</v>
      </c>
      <c r="BW120" s="190">
        <f t="shared" si="113"/>
        <v>0</v>
      </c>
      <c r="BX120" s="190">
        <f t="shared" si="113"/>
        <v>0</v>
      </c>
      <c r="BY120" s="190">
        <f t="shared" si="113"/>
        <v>0</v>
      </c>
      <c r="BZ120" s="190">
        <f>CA120+CB120+CC120</f>
        <v>0</v>
      </c>
      <c r="CA120" s="191">
        <v>0</v>
      </c>
      <c r="CB120" s="191">
        <v>0</v>
      </c>
      <c r="CC120" s="191">
        <v>0</v>
      </c>
      <c r="CD120" s="190">
        <f>CE120+CF120+CG120</f>
        <v>0</v>
      </c>
      <c r="CE120" s="191">
        <v>0</v>
      </c>
      <c r="CF120" s="191">
        <v>0</v>
      </c>
      <c r="CG120" s="191">
        <v>0</v>
      </c>
      <c r="CH120" s="190">
        <f>CI120+CJ120+CK120</f>
        <v>0</v>
      </c>
      <c r="CI120" s="191">
        <v>0</v>
      </c>
      <c r="CJ120" s="191">
        <v>0</v>
      </c>
      <c r="CK120" s="191">
        <v>0</v>
      </c>
      <c r="CL120" s="190">
        <f>$AW120-$AX120-BA120</f>
        <v>6311.24</v>
      </c>
      <c r="CM120" s="190">
        <f t="shared" si="114"/>
        <v>0</v>
      </c>
      <c r="CN120" s="190">
        <f t="shared" si="114"/>
        <v>0</v>
      </c>
      <c r="CO120" s="190">
        <f t="shared" si="114"/>
        <v>0</v>
      </c>
      <c r="CP120" s="190">
        <f t="shared" si="114"/>
        <v>0</v>
      </c>
      <c r="CQ120" s="190">
        <f>CR120+CS120+CT120</f>
        <v>0</v>
      </c>
      <c r="CR120" s="191">
        <v>0</v>
      </c>
      <c r="CS120" s="191">
        <v>0</v>
      </c>
      <c r="CT120" s="191">
        <v>0</v>
      </c>
      <c r="CU120" s="190">
        <f>CV120+CW120+CX120</f>
        <v>0</v>
      </c>
      <c r="CV120" s="191">
        <v>0</v>
      </c>
      <c r="CW120" s="191">
        <v>0</v>
      </c>
      <c r="CX120" s="191">
        <v>0</v>
      </c>
      <c r="CY120" s="190">
        <f>CZ120+DA120+DB120</f>
        <v>0</v>
      </c>
      <c r="CZ120" s="191">
        <v>0</v>
      </c>
      <c r="DA120" s="191">
        <v>0</v>
      </c>
      <c r="DB120" s="191">
        <v>0</v>
      </c>
      <c r="DC120" s="190">
        <f>$AW120-$AX120-BB120</f>
        <v>6311.24</v>
      </c>
      <c r="DD120" s="190">
        <f t="shared" si="115"/>
        <v>0</v>
      </c>
      <c r="DE120" s="190">
        <f t="shared" si="115"/>
        <v>0</v>
      </c>
      <c r="DF120" s="190">
        <f t="shared" si="115"/>
        <v>0</v>
      </c>
      <c r="DG120" s="190">
        <f t="shared" si="115"/>
        <v>0</v>
      </c>
      <c r="DH120" s="190">
        <f>DI120+DJ120+DK120</f>
        <v>0</v>
      </c>
      <c r="DI120" s="191">
        <v>0</v>
      </c>
      <c r="DJ120" s="191">
        <v>0</v>
      </c>
      <c r="DK120" s="191">
        <v>0</v>
      </c>
      <c r="DL120" s="190">
        <f>DM120+DN120+DO120</f>
        <v>0</v>
      </c>
      <c r="DM120" s="191">
        <v>0</v>
      </c>
      <c r="DN120" s="191">
        <v>0</v>
      </c>
      <c r="DO120" s="191">
        <v>0</v>
      </c>
      <c r="DP120" s="190">
        <f>DQ120+DR120+DS120</f>
        <v>0</v>
      </c>
      <c r="DQ120" s="191">
        <v>0</v>
      </c>
      <c r="DR120" s="191">
        <v>0</v>
      </c>
      <c r="DS120" s="191">
        <v>0</v>
      </c>
      <c r="DT120" s="190">
        <f>$AW120-$AX120-BC120</f>
        <v>6311.24</v>
      </c>
      <c r="DU120" s="190">
        <f>BC120-AY120</f>
        <v>0</v>
      </c>
      <c r="DV120" s="191"/>
      <c r="DW120" s="191"/>
      <c r="DX120" s="192"/>
      <c r="DY120" s="191"/>
      <c r="DZ120" s="192"/>
      <c r="EA120" s="193" t="s">
        <v>25</v>
      </c>
      <c r="EB120" s="169">
        <v>0</v>
      </c>
      <c r="EC120" s="138" t="str">
        <f>AN120 &amp; EB120</f>
        <v>Амортизационные отчисления0</v>
      </c>
      <c r="ED120" s="138" t="str">
        <f>AN120&amp;AO120</f>
        <v>Амортизационные отчислениянет</v>
      </c>
      <c r="EE120" s="139"/>
      <c r="EF120" s="139"/>
      <c r="EG120" s="183"/>
      <c r="EH120" s="183"/>
      <c r="EI120" s="183"/>
      <c r="EJ120" s="183"/>
      <c r="EV120" s="139"/>
    </row>
    <row r="121" spans="3:152" ht="11.25" customHeight="1" x14ac:dyDescent="0.25">
      <c r="C121" s="159"/>
      <c r="D121" s="160">
        <v>20</v>
      </c>
      <c r="E121" s="161" t="s">
        <v>226</v>
      </c>
      <c r="F121" s="161" t="s">
        <v>227</v>
      </c>
      <c r="G121" s="161" t="s">
        <v>228</v>
      </c>
      <c r="H121" s="161" t="s">
        <v>266</v>
      </c>
      <c r="I121" s="161" t="s">
        <v>230</v>
      </c>
      <c r="J121" s="161" t="s">
        <v>230</v>
      </c>
      <c r="K121" s="160" t="s">
        <v>231</v>
      </c>
      <c r="L121" s="162"/>
      <c r="M121" s="162"/>
      <c r="N121" s="160">
        <v>10</v>
      </c>
      <c r="O121" s="160">
        <v>2030</v>
      </c>
      <c r="P121" s="163" t="s">
        <v>232</v>
      </c>
      <c r="Q121" s="163" t="s">
        <v>264</v>
      </c>
      <c r="R121" s="164">
        <v>0</v>
      </c>
      <c r="S121" s="165">
        <v>0</v>
      </c>
      <c r="T121" s="166" t="s">
        <v>25</v>
      </c>
      <c r="U121" s="167"/>
      <c r="V121" s="168"/>
      <c r="W121" s="168"/>
      <c r="X121" s="168"/>
      <c r="Y121" s="168"/>
      <c r="Z121" s="168"/>
      <c r="AA121" s="168"/>
      <c r="AB121" s="168"/>
      <c r="AC121" s="168"/>
      <c r="AD121" s="168"/>
      <c r="AE121" s="168"/>
      <c r="AF121" s="168"/>
      <c r="AG121" s="168"/>
      <c r="AH121" s="168"/>
      <c r="AI121" s="168"/>
      <c r="AJ121" s="168"/>
      <c r="AK121" s="168"/>
      <c r="AL121" s="168"/>
      <c r="AM121" s="168"/>
      <c r="AN121" s="168"/>
      <c r="AO121" s="168"/>
      <c r="AP121" s="168"/>
      <c r="AQ121" s="168"/>
      <c r="AR121" s="168"/>
      <c r="AS121" s="168"/>
      <c r="AT121" s="168"/>
      <c r="AU121" s="168"/>
      <c r="AV121" s="168"/>
      <c r="AW121" s="168"/>
      <c r="AX121" s="168"/>
      <c r="AY121" s="168"/>
      <c r="AZ121" s="168"/>
      <c r="BA121" s="168"/>
      <c r="BB121" s="168"/>
      <c r="BC121" s="168"/>
      <c r="BD121" s="168"/>
      <c r="BE121" s="168"/>
      <c r="BF121" s="168"/>
      <c r="BG121" s="168"/>
      <c r="BH121" s="168"/>
      <c r="BI121" s="168"/>
      <c r="BJ121" s="168"/>
      <c r="BK121" s="168"/>
      <c r="BL121" s="168"/>
      <c r="BM121" s="168"/>
      <c r="BN121" s="168"/>
      <c r="BO121" s="168"/>
      <c r="BP121" s="168"/>
      <c r="BQ121" s="168"/>
      <c r="BR121" s="168"/>
      <c r="BS121" s="168"/>
      <c r="BT121" s="168"/>
      <c r="BU121" s="168"/>
      <c r="BV121" s="168"/>
      <c r="BW121" s="168"/>
      <c r="BX121" s="168"/>
      <c r="BY121" s="168"/>
      <c r="BZ121" s="168"/>
      <c r="CA121" s="168"/>
      <c r="CB121" s="168"/>
      <c r="CC121" s="168"/>
      <c r="CD121" s="168"/>
      <c r="CE121" s="168"/>
      <c r="CF121" s="168"/>
      <c r="CG121" s="168"/>
      <c r="CH121" s="168"/>
      <c r="CI121" s="168"/>
      <c r="CJ121" s="168"/>
      <c r="CK121" s="168"/>
      <c r="CL121" s="168"/>
      <c r="CM121" s="168"/>
      <c r="CN121" s="168"/>
      <c r="CO121" s="168"/>
      <c r="CP121" s="168"/>
      <c r="CQ121" s="168"/>
      <c r="CR121" s="168"/>
      <c r="CS121" s="168"/>
      <c r="CT121" s="168"/>
      <c r="CU121" s="168"/>
      <c r="CV121" s="168"/>
      <c r="CW121" s="168"/>
      <c r="CX121" s="168"/>
      <c r="CY121" s="168"/>
      <c r="CZ121" s="168"/>
      <c r="DA121" s="168"/>
      <c r="DB121" s="168"/>
      <c r="DC121" s="168"/>
      <c r="DD121" s="168"/>
      <c r="DE121" s="168"/>
      <c r="DF121" s="168"/>
      <c r="DG121" s="168"/>
      <c r="DH121" s="168"/>
      <c r="DI121" s="168"/>
      <c r="DJ121" s="168"/>
      <c r="DK121" s="168"/>
      <c r="DL121" s="168"/>
      <c r="DM121" s="168"/>
      <c r="DN121" s="168"/>
      <c r="DO121" s="168"/>
      <c r="DP121" s="168"/>
      <c r="DQ121" s="168"/>
      <c r="DR121" s="168"/>
      <c r="DS121" s="168"/>
      <c r="DT121" s="168"/>
      <c r="DU121" s="168"/>
      <c r="DV121" s="168"/>
      <c r="DW121" s="168"/>
      <c r="DX121" s="168"/>
      <c r="DY121" s="168"/>
      <c r="DZ121" s="168"/>
      <c r="EA121" s="168"/>
      <c r="EB121" s="169"/>
      <c r="EC121" s="139"/>
      <c r="ED121" s="139"/>
      <c r="EE121" s="139"/>
      <c r="EF121" s="139"/>
      <c r="EG121" s="139"/>
      <c r="EH121" s="139"/>
      <c r="EI121" s="139"/>
    </row>
    <row r="122" spans="3:152" ht="11.25" customHeight="1" x14ac:dyDescent="0.25">
      <c r="C122" s="159"/>
      <c r="D122" s="170"/>
      <c r="E122" s="171"/>
      <c r="F122" s="171"/>
      <c r="G122" s="171"/>
      <c r="H122" s="171"/>
      <c r="I122" s="171"/>
      <c r="J122" s="171"/>
      <c r="K122" s="170"/>
      <c r="L122" s="172"/>
      <c r="M122" s="172"/>
      <c r="N122" s="170"/>
      <c r="O122" s="170"/>
      <c r="P122" s="173"/>
      <c r="Q122" s="173"/>
      <c r="R122" s="174"/>
      <c r="S122" s="175"/>
      <c r="T122" s="176"/>
      <c r="U122" s="177"/>
      <c r="V122" s="178">
        <v>1</v>
      </c>
      <c r="W122" s="179" t="s">
        <v>234</v>
      </c>
      <c r="X122" s="179"/>
      <c r="Y122" s="179"/>
      <c r="Z122" s="179"/>
      <c r="AA122" s="179"/>
      <c r="AB122" s="179"/>
      <c r="AC122" s="179"/>
      <c r="AD122" s="179"/>
      <c r="AE122" s="179"/>
      <c r="AF122" s="179"/>
      <c r="AG122" s="179"/>
      <c r="AH122" s="179"/>
      <c r="AI122" s="179"/>
      <c r="AJ122" s="179"/>
      <c r="AK122" s="179"/>
      <c r="AL122" s="180"/>
      <c r="AM122" s="181"/>
      <c r="AN122" s="182"/>
      <c r="AO122" s="182"/>
      <c r="AP122" s="182"/>
      <c r="AQ122" s="182"/>
      <c r="AR122" s="182"/>
      <c r="AS122" s="182"/>
      <c r="AT122" s="182"/>
      <c r="AU122" s="182"/>
      <c r="AV122" s="182"/>
      <c r="AW122" s="78"/>
      <c r="AX122" s="78"/>
      <c r="AY122" s="78"/>
      <c r="AZ122" s="78"/>
      <c r="BA122" s="78"/>
      <c r="BB122" s="78"/>
      <c r="BC122" s="78"/>
      <c r="BD122" s="78"/>
      <c r="BE122" s="78"/>
      <c r="BF122" s="78"/>
      <c r="BG122" s="78"/>
      <c r="BH122" s="78"/>
      <c r="BI122" s="78"/>
      <c r="BJ122" s="78"/>
      <c r="BK122" s="78"/>
      <c r="BL122" s="78"/>
      <c r="BM122" s="78"/>
      <c r="BN122" s="78"/>
      <c r="BO122" s="78"/>
      <c r="BP122" s="78"/>
      <c r="BQ122" s="78"/>
      <c r="BR122" s="78"/>
      <c r="BS122" s="78"/>
      <c r="BT122" s="78"/>
      <c r="BU122" s="78"/>
      <c r="BV122" s="78"/>
      <c r="BW122" s="78"/>
      <c r="BX122" s="78"/>
      <c r="BY122" s="78"/>
      <c r="BZ122" s="78"/>
      <c r="CA122" s="78"/>
      <c r="CB122" s="78"/>
      <c r="CC122" s="78"/>
      <c r="CD122" s="78"/>
      <c r="CE122" s="78"/>
      <c r="CF122" s="78"/>
      <c r="CG122" s="78"/>
      <c r="CH122" s="78"/>
      <c r="CI122" s="78"/>
      <c r="CJ122" s="78"/>
      <c r="CK122" s="78"/>
      <c r="CL122" s="78"/>
      <c r="CM122" s="78"/>
      <c r="CN122" s="78"/>
      <c r="CO122" s="78"/>
      <c r="CP122" s="78"/>
      <c r="CQ122" s="78"/>
      <c r="CR122" s="78"/>
      <c r="CS122" s="78"/>
      <c r="CT122" s="78"/>
      <c r="CU122" s="78"/>
      <c r="CV122" s="78"/>
      <c r="CW122" s="78"/>
      <c r="CX122" s="78"/>
      <c r="CY122" s="78"/>
      <c r="CZ122" s="78"/>
      <c r="DA122" s="78"/>
      <c r="DB122" s="78"/>
      <c r="DC122" s="78"/>
      <c r="DD122" s="78"/>
      <c r="DE122" s="78"/>
      <c r="DF122" s="78"/>
      <c r="DG122" s="78"/>
      <c r="DH122" s="78"/>
      <c r="DI122" s="78"/>
      <c r="DJ122" s="78"/>
      <c r="DK122" s="78"/>
      <c r="DL122" s="78"/>
      <c r="DM122" s="78"/>
      <c r="DN122" s="78"/>
      <c r="DO122" s="78"/>
      <c r="DP122" s="78"/>
      <c r="DQ122" s="78"/>
      <c r="DR122" s="78"/>
      <c r="DS122" s="78"/>
      <c r="DT122" s="78"/>
      <c r="DU122" s="78"/>
      <c r="DV122" s="78"/>
      <c r="DW122" s="78"/>
      <c r="DX122" s="78"/>
      <c r="DY122" s="78"/>
      <c r="DZ122" s="78"/>
      <c r="EA122" s="78"/>
      <c r="EB122" s="169"/>
      <c r="EC122" s="183"/>
      <c r="ED122" s="183"/>
      <c r="EE122" s="183"/>
      <c r="EF122" s="139"/>
      <c r="EG122" s="183"/>
      <c r="EH122" s="183"/>
      <c r="EI122" s="183"/>
      <c r="EJ122" s="183"/>
      <c r="EK122" s="183"/>
    </row>
    <row r="123" spans="3:152" ht="15" customHeight="1" x14ac:dyDescent="0.25">
      <c r="C123" s="159"/>
      <c r="D123" s="170"/>
      <c r="E123" s="171"/>
      <c r="F123" s="171"/>
      <c r="G123" s="171"/>
      <c r="H123" s="171"/>
      <c r="I123" s="171"/>
      <c r="J123" s="171"/>
      <c r="K123" s="170"/>
      <c r="L123" s="172"/>
      <c r="M123" s="172"/>
      <c r="N123" s="170"/>
      <c r="O123" s="170"/>
      <c r="P123" s="173"/>
      <c r="Q123" s="173"/>
      <c r="R123" s="174"/>
      <c r="S123" s="175"/>
      <c r="T123" s="176"/>
      <c r="U123" s="184"/>
      <c r="V123" s="185"/>
      <c r="W123" s="186"/>
      <c r="X123" s="186"/>
      <c r="Y123" s="186"/>
      <c r="Z123" s="186"/>
      <c r="AA123" s="186"/>
      <c r="AB123" s="186"/>
      <c r="AC123" s="186"/>
      <c r="AD123" s="186"/>
      <c r="AE123" s="186"/>
      <c r="AF123" s="186"/>
      <c r="AG123" s="186"/>
      <c r="AH123" s="186"/>
      <c r="AI123" s="186"/>
      <c r="AJ123" s="186"/>
      <c r="AK123" s="186"/>
      <c r="AL123" s="187"/>
      <c r="AM123" s="129" t="s">
        <v>235</v>
      </c>
      <c r="AN123" s="188" t="s">
        <v>188</v>
      </c>
      <c r="AO123" s="189" t="s">
        <v>22</v>
      </c>
      <c r="AP123" s="189"/>
      <c r="AQ123" s="189"/>
      <c r="AR123" s="189"/>
      <c r="AS123" s="189"/>
      <c r="AT123" s="189"/>
      <c r="AU123" s="189"/>
      <c r="AV123" s="189"/>
      <c r="AW123" s="190">
        <v>2010.31</v>
      </c>
      <c r="AX123" s="190">
        <v>0</v>
      </c>
      <c r="AY123" s="190">
        <v>0</v>
      </c>
      <c r="AZ123" s="190">
        <f>BE123</f>
        <v>0</v>
      </c>
      <c r="BA123" s="190">
        <f>BV123</f>
        <v>0</v>
      </c>
      <c r="BB123" s="190">
        <f>CM123</f>
        <v>0</v>
      </c>
      <c r="BC123" s="190">
        <f>DD123</f>
        <v>0</v>
      </c>
      <c r="BD123" s="190">
        <f>AW123-AX123-BC123</f>
        <v>2010.31</v>
      </c>
      <c r="BE123" s="190">
        <f t="shared" ref="BE123:BH124" si="116">BQ123</f>
        <v>0</v>
      </c>
      <c r="BF123" s="190">
        <f t="shared" si="116"/>
        <v>0</v>
      </c>
      <c r="BG123" s="190">
        <f t="shared" si="116"/>
        <v>0</v>
      </c>
      <c r="BH123" s="190">
        <f t="shared" si="116"/>
        <v>0</v>
      </c>
      <c r="BI123" s="190">
        <f>BJ123+BK123+BL123</f>
        <v>0</v>
      </c>
      <c r="BJ123" s="191">
        <v>0</v>
      </c>
      <c r="BK123" s="191">
        <v>0</v>
      </c>
      <c r="BL123" s="191">
        <v>0</v>
      </c>
      <c r="BM123" s="190">
        <f>BN123+BO123+BP123</f>
        <v>0</v>
      </c>
      <c r="BN123" s="191">
        <v>0</v>
      </c>
      <c r="BO123" s="191">
        <v>0</v>
      </c>
      <c r="BP123" s="191">
        <v>0</v>
      </c>
      <c r="BQ123" s="190">
        <f>BR123+BS123+BT123</f>
        <v>0</v>
      </c>
      <c r="BR123" s="191">
        <v>0</v>
      </c>
      <c r="BS123" s="191">
        <v>0</v>
      </c>
      <c r="BT123" s="191">
        <v>0</v>
      </c>
      <c r="BU123" s="190">
        <f>$AW123-$AX123-AZ123</f>
        <v>2010.31</v>
      </c>
      <c r="BV123" s="190">
        <f t="shared" ref="BV123:BY124" si="117">CH123</f>
        <v>0</v>
      </c>
      <c r="BW123" s="190">
        <f t="shared" si="117"/>
        <v>0</v>
      </c>
      <c r="BX123" s="190">
        <f t="shared" si="117"/>
        <v>0</v>
      </c>
      <c r="BY123" s="190">
        <f t="shared" si="117"/>
        <v>0</v>
      </c>
      <c r="BZ123" s="190">
        <f>CA123+CB123+CC123</f>
        <v>0</v>
      </c>
      <c r="CA123" s="191">
        <v>0</v>
      </c>
      <c r="CB123" s="191">
        <v>0</v>
      </c>
      <c r="CC123" s="191">
        <v>0</v>
      </c>
      <c r="CD123" s="190">
        <f>CE123+CF123+CG123</f>
        <v>0</v>
      </c>
      <c r="CE123" s="191">
        <v>0</v>
      </c>
      <c r="CF123" s="191">
        <v>0</v>
      </c>
      <c r="CG123" s="191">
        <v>0</v>
      </c>
      <c r="CH123" s="190">
        <f>CI123+CJ123+CK123</f>
        <v>0</v>
      </c>
      <c r="CI123" s="191">
        <v>0</v>
      </c>
      <c r="CJ123" s="191">
        <v>0</v>
      </c>
      <c r="CK123" s="191">
        <v>0</v>
      </c>
      <c r="CL123" s="190">
        <f>$AW123-$AX123-BA123</f>
        <v>2010.31</v>
      </c>
      <c r="CM123" s="190">
        <f t="shared" ref="CM123:CP124" si="118">CY123</f>
        <v>0</v>
      </c>
      <c r="CN123" s="190">
        <f t="shared" si="118"/>
        <v>0</v>
      </c>
      <c r="CO123" s="190">
        <f t="shared" si="118"/>
        <v>0</v>
      </c>
      <c r="CP123" s="190">
        <f t="shared" si="118"/>
        <v>0</v>
      </c>
      <c r="CQ123" s="190">
        <f>CR123+CS123+CT123</f>
        <v>0</v>
      </c>
      <c r="CR123" s="191">
        <v>0</v>
      </c>
      <c r="CS123" s="191">
        <v>0</v>
      </c>
      <c r="CT123" s="191">
        <v>0</v>
      </c>
      <c r="CU123" s="190">
        <f>CV123+CW123+CX123</f>
        <v>0</v>
      </c>
      <c r="CV123" s="191">
        <v>0</v>
      </c>
      <c r="CW123" s="191">
        <v>0</v>
      </c>
      <c r="CX123" s="191">
        <v>0</v>
      </c>
      <c r="CY123" s="190">
        <f>CZ123+DA123+DB123</f>
        <v>0</v>
      </c>
      <c r="CZ123" s="191">
        <v>0</v>
      </c>
      <c r="DA123" s="191">
        <v>0</v>
      </c>
      <c r="DB123" s="191">
        <v>0</v>
      </c>
      <c r="DC123" s="190">
        <f>$AW123-$AX123-BB123</f>
        <v>2010.31</v>
      </c>
      <c r="DD123" s="190">
        <f t="shared" ref="DD123:DG124" si="119">DP123</f>
        <v>0</v>
      </c>
      <c r="DE123" s="190">
        <f t="shared" si="119"/>
        <v>0</v>
      </c>
      <c r="DF123" s="190">
        <f t="shared" si="119"/>
        <v>0</v>
      </c>
      <c r="DG123" s="190">
        <f t="shared" si="119"/>
        <v>0</v>
      </c>
      <c r="DH123" s="190">
        <f>DI123+DJ123+DK123</f>
        <v>0</v>
      </c>
      <c r="DI123" s="191">
        <v>0</v>
      </c>
      <c r="DJ123" s="191">
        <v>0</v>
      </c>
      <c r="DK123" s="191">
        <v>0</v>
      </c>
      <c r="DL123" s="190">
        <f>DM123+DN123+DO123</f>
        <v>0</v>
      </c>
      <c r="DM123" s="191">
        <v>0</v>
      </c>
      <c r="DN123" s="191">
        <v>0</v>
      </c>
      <c r="DO123" s="191">
        <v>0</v>
      </c>
      <c r="DP123" s="190">
        <f>DQ123+DR123+DS123</f>
        <v>0</v>
      </c>
      <c r="DQ123" s="191">
        <v>0</v>
      </c>
      <c r="DR123" s="191">
        <v>0</v>
      </c>
      <c r="DS123" s="191">
        <v>0</v>
      </c>
      <c r="DT123" s="190">
        <f>$AW123-$AX123-BC123</f>
        <v>2010.31</v>
      </c>
      <c r="DU123" s="190">
        <f>BC123-AY123</f>
        <v>0</v>
      </c>
      <c r="DV123" s="191"/>
      <c r="DW123" s="191"/>
      <c r="DX123" s="192"/>
      <c r="DY123" s="191"/>
      <c r="DZ123" s="192"/>
      <c r="EA123" s="193" t="s">
        <v>25</v>
      </c>
      <c r="EB123" s="169">
        <v>0</v>
      </c>
      <c r="EC123" s="138" t="str">
        <f>AN123 &amp; EB123</f>
        <v>Прибыль направляемая на инвестиции0</v>
      </c>
      <c r="ED123" s="138" t="str">
        <f>AN123&amp;AO123</f>
        <v>Прибыль направляемая на инвестициинет</v>
      </c>
      <c r="EE123" s="139"/>
      <c r="EF123" s="139"/>
      <c r="EG123" s="183"/>
      <c r="EH123" s="183"/>
      <c r="EI123" s="183"/>
      <c r="EJ123" s="183"/>
      <c r="EV123" s="139"/>
    </row>
    <row r="124" spans="3:152" ht="15" customHeight="1" thickBot="1" x14ac:dyDescent="0.3">
      <c r="C124" s="159"/>
      <c r="D124" s="170"/>
      <c r="E124" s="171"/>
      <c r="F124" s="171"/>
      <c r="G124" s="171"/>
      <c r="H124" s="171"/>
      <c r="I124" s="171"/>
      <c r="J124" s="171"/>
      <c r="K124" s="170"/>
      <c r="L124" s="172"/>
      <c r="M124" s="172"/>
      <c r="N124" s="170"/>
      <c r="O124" s="170"/>
      <c r="P124" s="173"/>
      <c r="Q124" s="173"/>
      <c r="R124" s="174"/>
      <c r="S124" s="175"/>
      <c r="T124" s="176"/>
      <c r="U124" s="184"/>
      <c r="V124" s="185"/>
      <c r="W124" s="186"/>
      <c r="X124" s="186"/>
      <c r="Y124" s="186"/>
      <c r="Z124" s="186"/>
      <c r="AA124" s="186"/>
      <c r="AB124" s="186"/>
      <c r="AC124" s="186"/>
      <c r="AD124" s="186"/>
      <c r="AE124" s="186"/>
      <c r="AF124" s="186"/>
      <c r="AG124" s="186"/>
      <c r="AH124" s="186"/>
      <c r="AI124" s="186"/>
      <c r="AJ124" s="186"/>
      <c r="AK124" s="186"/>
      <c r="AL124" s="187"/>
      <c r="AM124" s="129" t="s">
        <v>195</v>
      </c>
      <c r="AN124" s="188" t="s">
        <v>190</v>
      </c>
      <c r="AO124" s="189" t="s">
        <v>22</v>
      </c>
      <c r="AP124" s="189"/>
      <c r="AQ124" s="189"/>
      <c r="AR124" s="189"/>
      <c r="AS124" s="189"/>
      <c r="AT124" s="189"/>
      <c r="AU124" s="189"/>
      <c r="AV124" s="189"/>
      <c r="AW124" s="190">
        <v>5008.99</v>
      </c>
      <c r="AX124" s="190">
        <v>0</v>
      </c>
      <c r="AY124" s="190">
        <v>0</v>
      </c>
      <c r="AZ124" s="190">
        <f>BE124</f>
        <v>0</v>
      </c>
      <c r="BA124" s="190">
        <f>BV124</f>
        <v>0</v>
      </c>
      <c r="BB124" s="190">
        <f>CM124</f>
        <v>0</v>
      </c>
      <c r="BC124" s="190">
        <f>DD124</f>
        <v>0</v>
      </c>
      <c r="BD124" s="190">
        <f>AW124-AX124-BC124</f>
        <v>5008.99</v>
      </c>
      <c r="BE124" s="190">
        <f t="shared" si="116"/>
        <v>0</v>
      </c>
      <c r="BF124" s="190">
        <f t="shared" si="116"/>
        <v>0</v>
      </c>
      <c r="BG124" s="190">
        <f t="shared" si="116"/>
        <v>0</v>
      </c>
      <c r="BH124" s="190">
        <f t="shared" si="116"/>
        <v>0</v>
      </c>
      <c r="BI124" s="190">
        <f>BJ124+BK124+BL124</f>
        <v>0</v>
      </c>
      <c r="BJ124" s="191">
        <v>0</v>
      </c>
      <c r="BK124" s="191">
        <v>0</v>
      </c>
      <c r="BL124" s="191">
        <v>0</v>
      </c>
      <c r="BM124" s="190">
        <f>BN124+BO124+BP124</f>
        <v>0</v>
      </c>
      <c r="BN124" s="191">
        <v>0</v>
      </c>
      <c r="BO124" s="191">
        <v>0</v>
      </c>
      <c r="BP124" s="191">
        <v>0</v>
      </c>
      <c r="BQ124" s="190">
        <f>BR124+BS124+BT124</f>
        <v>0</v>
      </c>
      <c r="BR124" s="191">
        <v>0</v>
      </c>
      <c r="BS124" s="191">
        <v>0</v>
      </c>
      <c r="BT124" s="191">
        <v>0</v>
      </c>
      <c r="BU124" s="190">
        <f>$AW124-$AX124-AZ124</f>
        <v>5008.99</v>
      </c>
      <c r="BV124" s="190">
        <f t="shared" si="117"/>
        <v>0</v>
      </c>
      <c r="BW124" s="190">
        <f t="shared" si="117"/>
        <v>0</v>
      </c>
      <c r="BX124" s="190">
        <f t="shared" si="117"/>
        <v>0</v>
      </c>
      <c r="BY124" s="190">
        <f t="shared" si="117"/>
        <v>0</v>
      </c>
      <c r="BZ124" s="190">
        <f>CA124+CB124+CC124</f>
        <v>0</v>
      </c>
      <c r="CA124" s="191">
        <v>0</v>
      </c>
      <c r="CB124" s="191">
        <v>0</v>
      </c>
      <c r="CC124" s="191">
        <v>0</v>
      </c>
      <c r="CD124" s="190">
        <f>CE124+CF124+CG124</f>
        <v>0</v>
      </c>
      <c r="CE124" s="191">
        <v>0</v>
      </c>
      <c r="CF124" s="191">
        <v>0</v>
      </c>
      <c r="CG124" s="191">
        <v>0</v>
      </c>
      <c r="CH124" s="190">
        <f>CI124+CJ124+CK124</f>
        <v>0</v>
      </c>
      <c r="CI124" s="191">
        <v>0</v>
      </c>
      <c r="CJ124" s="191">
        <v>0</v>
      </c>
      <c r="CK124" s="191">
        <v>0</v>
      </c>
      <c r="CL124" s="190">
        <f>$AW124-$AX124-BA124</f>
        <v>5008.99</v>
      </c>
      <c r="CM124" s="190">
        <f t="shared" si="118"/>
        <v>0</v>
      </c>
      <c r="CN124" s="190">
        <f t="shared" si="118"/>
        <v>0</v>
      </c>
      <c r="CO124" s="190">
        <f t="shared" si="118"/>
        <v>0</v>
      </c>
      <c r="CP124" s="190">
        <f t="shared" si="118"/>
        <v>0</v>
      </c>
      <c r="CQ124" s="190">
        <f>CR124+CS124+CT124</f>
        <v>0</v>
      </c>
      <c r="CR124" s="191">
        <v>0</v>
      </c>
      <c r="CS124" s="191">
        <v>0</v>
      </c>
      <c r="CT124" s="191">
        <v>0</v>
      </c>
      <c r="CU124" s="190">
        <f>CV124+CW124+CX124</f>
        <v>0</v>
      </c>
      <c r="CV124" s="191">
        <v>0</v>
      </c>
      <c r="CW124" s="191">
        <v>0</v>
      </c>
      <c r="CX124" s="191">
        <v>0</v>
      </c>
      <c r="CY124" s="190">
        <f>CZ124+DA124+DB124</f>
        <v>0</v>
      </c>
      <c r="CZ124" s="191">
        <v>0</v>
      </c>
      <c r="DA124" s="191">
        <v>0</v>
      </c>
      <c r="DB124" s="191">
        <v>0</v>
      </c>
      <c r="DC124" s="190">
        <f>$AW124-$AX124-BB124</f>
        <v>5008.99</v>
      </c>
      <c r="DD124" s="190">
        <f t="shared" si="119"/>
        <v>0</v>
      </c>
      <c r="DE124" s="190">
        <f t="shared" si="119"/>
        <v>0</v>
      </c>
      <c r="DF124" s="190">
        <f t="shared" si="119"/>
        <v>0</v>
      </c>
      <c r="DG124" s="190">
        <f t="shared" si="119"/>
        <v>0</v>
      </c>
      <c r="DH124" s="190">
        <f>DI124+DJ124+DK124</f>
        <v>0</v>
      </c>
      <c r="DI124" s="191">
        <v>0</v>
      </c>
      <c r="DJ124" s="191">
        <v>0</v>
      </c>
      <c r="DK124" s="191">
        <v>0</v>
      </c>
      <c r="DL124" s="190">
        <f>DM124+DN124+DO124</f>
        <v>0</v>
      </c>
      <c r="DM124" s="191">
        <v>0</v>
      </c>
      <c r="DN124" s="191">
        <v>0</v>
      </c>
      <c r="DO124" s="191">
        <v>0</v>
      </c>
      <c r="DP124" s="190">
        <f>DQ124+DR124+DS124</f>
        <v>0</v>
      </c>
      <c r="DQ124" s="191">
        <v>0</v>
      </c>
      <c r="DR124" s="191">
        <v>0</v>
      </c>
      <c r="DS124" s="191">
        <v>0</v>
      </c>
      <c r="DT124" s="190">
        <f>$AW124-$AX124-BC124</f>
        <v>5008.99</v>
      </c>
      <c r="DU124" s="190">
        <f>BC124-AY124</f>
        <v>0</v>
      </c>
      <c r="DV124" s="191"/>
      <c r="DW124" s="191"/>
      <c r="DX124" s="192"/>
      <c r="DY124" s="191"/>
      <c r="DZ124" s="192"/>
      <c r="EA124" s="193" t="s">
        <v>25</v>
      </c>
      <c r="EB124" s="169">
        <v>0</v>
      </c>
      <c r="EC124" s="138" t="str">
        <f>AN124 &amp; EB124</f>
        <v>Амортизационные отчисления0</v>
      </c>
      <c r="ED124" s="138" t="str">
        <f>AN124&amp;AO124</f>
        <v>Амортизационные отчислениянет</v>
      </c>
      <c r="EE124" s="139"/>
      <c r="EF124" s="139"/>
      <c r="EG124" s="183"/>
      <c r="EH124" s="183"/>
      <c r="EI124" s="183"/>
      <c r="EJ124" s="183"/>
      <c r="EV124" s="139"/>
    </row>
    <row r="125" spans="3:152" ht="15" x14ac:dyDescent="0.25">
      <c r="C125" s="198"/>
      <c r="D125" s="199"/>
      <c r="E125" s="200"/>
      <c r="F125" s="200"/>
      <c r="G125" s="200"/>
      <c r="H125" s="200"/>
      <c r="I125" s="200"/>
      <c r="J125" s="200"/>
      <c r="K125" s="200"/>
      <c r="L125" s="200"/>
      <c r="M125" s="200"/>
      <c r="N125" s="200"/>
      <c r="O125" s="200"/>
      <c r="P125" s="200"/>
      <c r="Q125" s="200"/>
      <c r="R125" s="200"/>
      <c r="S125" s="200"/>
      <c r="T125" s="200"/>
      <c r="U125" s="200"/>
      <c r="V125" s="200"/>
      <c r="W125" s="200"/>
      <c r="X125" s="200"/>
      <c r="Y125" s="200"/>
      <c r="Z125" s="200"/>
      <c r="AA125" s="200"/>
      <c r="AB125" s="200"/>
      <c r="AC125" s="200"/>
      <c r="AD125" s="200"/>
      <c r="AE125" s="200"/>
      <c r="AF125" s="200"/>
      <c r="AG125" s="200"/>
      <c r="AH125" s="200"/>
      <c r="AI125" s="200"/>
      <c r="AJ125" s="200"/>
      <c r="AK125" s="200"/>
      <c r="AL125" s="201"/>
      <c r="AM125" s="201"/>
      <c r="AN125" s="201"/>
      <c r="AO125" s="201"/>
      <c r="AP125" s="201"/>
      <c r="AQ125" s="201"/>
      <c r="AR125" s="201"/>
      <c r="AS125" s="201"/>
      <c r="AT125" s="201"/>
      <c r="AU125" s="201"/>
      <c r="AV125" s="201"/>
      <c r="AW125" s="201"/>
      <c r="AX125" s="201"/>
      <c r="AY125" s="201"/>
      <c r="AZ125" s="201"/>
      <c r="BA125" s="201"/>
      <c r="BB125" s="201"/>
      <c r="BC125" s="201"/>
      <c r="BD125" s="201"/>
      <c r="BE125" s="201"/>
      <c r="BF125" s="201"/>
      <c r="BG125" s="201"/>
      <c r="BH125" s="201"/>
      <c r="BI125" s="201"/>
      <c r="BJ125" s="201"/>
      <c r="BK125" s="201"/>
      <c r="BL125" s="201"/>
      <c r="BM125" s="201"/>
      <c r="BN125" s="201"/>
      <c r="BO125" s="201"/>
      <c r="BP125" s="201"/>
      <c r="BQ125" s="201"/>
      <c r="BR125" s="201"/>
      <c r="BS125" s="201"/>
      <c r="BT125" s="201"/>
      <c r="BU125" s="201"/>
      <c r="BV125" s="201"/>
      <c r="BW125" s="201"/>
      <c r="BX125" s="201"/>
      <c r="BY125" s="201"/>
      <c r="BZ125" s="201"/>
      <c r="CA125" s="201"/>
      <c r="CB125" s="201"/>
      <c r="CC125" s="201"/>
      <c r="CD125" s="201"/>
      <c r="CE125" s="201"/>
      <c r="CF125" s="201"/>
      <c r="CG125" s="201"/>
      <c r="CH125" s="201"/>
      <c r="CI125" s="201"/>
      <c r="CJ125" s="201"/>
      <c r="CK125" s="201"/>
      <c r="CL125" s="201"/>
      <c r="CM125" s="201"/>
      <c r="CN125" s="201"/>
      <c r="CO125" s="201"/>
      <c r="CP125" s="201"/>
      <c r="CQ125" s="201"/>
      <c r="CR125" s="201"/>
      <c r="CS125" s="201"/>
      <c r="CT125" s="201"/>
      <c r="CU125" s="201"/>
      <c r="CV125" s="201"/>
      <c r="CW125" s="201"/>
      <c r="CX125" s="201"/>
      <c r="CY125" s="201"/>
      <c r="CZ125" s="201"/>
      <c r="DA125" s="201"/>
      <c r="DB125" s="201"/>
      <c r="DC125" s="201"/>
      <c r="DD125" s="201"/>
      <c r="DE125" s="201"/>
      <c r="DF125" s="201"/>
      <c r="DG125" s="201"/>
      <c r="DH125" s="201"/>
      <c r="DI125" s="201"/>
      <c r="DJ125" s="201"/>
      <c r="DK125" s="201"/>
      <c r="DL125" s="201"/>
      <c r="DM125" s="201"/>
      <c r="DN125" s="201"/>
      <c r="DO125" s="201"/>
      <c r="DP125" s="201"/>
      <c r="DQ125" s="201"/>
      <c r="DR125" s="201"/>
      <c r="DS125" s="201"/>
      <c r="DT125" s="201"/>
      <c r="DU125" s="201"/>
      <c r="DV125" s="201"/>
      <c r="DW125" s="201"/>
      <c r="DX125" s="201"/>
      <c r="DY125" s="201"/>
      <c r="DZ125" s="201"/>
      <c r="EA125" s="202"/>
      <c r="EB125" s="72"/>
    </row>
    <row r="126" spans="3:152" x14ac:dyDescent="0.25">
      <c r="D126" s="78"/>
      <c r="E126" s="78"/>
      <c r="F126" s="78"/>
      <c r="G126" s="78"/>
      <c r="H126" s="78"/>
      <c r="I126" s="78"/>
      <c r="J126" s="78"/>
      <c r="K126" s="78"/>
      <c r="L126" s="78"/>
      <c r="M126" s="78"/>
      <c r="N126" s="78"/>
      <c r="O126" s="78"/>
      <c r="P126" s="78"/>
      <c r="Q126" s="78"/>
      <c r="R126" s="78"/>
      <c r="S126" s="78"/>
      <c r="T126" s="78"/>
      <c r="U126" s="78"/>
      <c r="V126" s="78"/>
      <c r="W126" s="78"/>
      <c r="X126" s="78"/>
      <c r="Y126" s="78"/>
      <c r="Z126" s="78"/>
      <c r="AA126" s="78"/>
      <c r="AB126" s="78"/>
      <c r="AC126" s="78"/>
      <c r="AD126" s="78"/>
      <c r="AE126" s="78"/>
      <c r="AF126" s="78"/>
      <c r="AG126" s="78"/>
      <c r="AH126" s="78"/>
      <c r="AI126" s="78"/>
      <c r="AJ126" s="78"/>
      <c r="AK126" s="78"/>
      <c r="AL126" s="78"/>
      <c r="AM126" s="78"/>
      <c r="AN126" s="78"/>
      <c r="AO126" s="78"/>
      <c r="AP126" s="78"/>
      <c r="AQ126" s="78"/>
      <c r="AR126" s="78"/>
      <c r="AS126" s="78"/>
      <c r="AT126" s="78"/>
      <c r="AU126" s="78"/>
      <c r="AV126" s="78"/>
      <c r="AW126" s="78"/>
      <c r="AX126" s="78"/>
      <c r="AY126" s="78"/>
      <c r="AZ126" s="78"/>
      <c r="BA126" s="78"/>
      <c r="BB126" s="78"/>
      <c r="BC126" s="78"/>
      <c r="BD126" s="78"/>
      <c r="BE126" s="78"/>
      <c r="BF126" s="78"/>
      <c r="BG126" s="78"/>
      <c r="BH126" s="78"/>
      <c r="BI126" s="78"/>
      <c r="BJ126" s="78"/>
      <c r="BK126" s="78"/>
      <c r="BL126" s="78"/>
      <c r="BM126" s="78"/>
      <c r="BN126" s="78"/>
      <c r="BO126" s="78"/>
      <c r="BP126" s="78"/>
      <c r="BQ126" s="78"/>
      <c r="BR126" s="78"/>
      <c r="BS126" s="78"/>
      <c r="BT126" s="78"/>
      <c r="BU126" s="78"/>
      <c r="BV126" s="78"/>
      <c r="BW126" s="78"/>
      <c r="BX126" s="78"/>
      <c r="BY126" s="78"/>
      <c r="BZ126" s="78"/>
      <c r="CA126" s="78"/>
      <c r="CB126" s="78"/>
      <c r="CC126" s="78"/>
      <c r="CD126" s="78"/>
      <c r="CE126" s="78"/>
      <c r="CF126" s="78"/>
      <c r="CG126" s="78"/>
      <c r="CH126" s="78"/>
      <c r="CI126" s="78"/>
      <c r="CJ126" s="78"/>
      <c r="CK126" s="78"/>
      <c r="CL126" s="78"/>
      <c r="CM126" s="78"/>
      <c r="CN126" s="78"/>
      <c r="CO126" s="78"/>
      <c r="CP126" s="78"/>
      <c r="CQ126" s="78"/>
      <c r="CR126" s="78"/>
      <c r="CS126" s="78"/>
      <c r="CT126" s="78"/>
      <c r="CU126" s="78"/>
      <c r="CV126" s="78"/>
      <c r="CW126" s="78"/>
      <c r="CX126" s="78"/>
      <c r="CY126" s="78"/>
      <c r="CZ126" s="78"/>
      <c r="DA126" s="78"/>
      <c r="DB126" s="78"/>
      <c r="DC126" s="78"/>
      <c r="DD126" s="78"/>
      <c r="DE126" s="78"/>
      <c r="DF126" s="78"/>
      <c r="DG126" s="78"/>
      <c r="DH126" s="78"/>
      <c r="DI126" s="78"/>
      <c r="DJ126" s="78"/>
      <c r="DK126" s="78"/>
      <c r="DL126" s="78"/>
      <c r="DM126" s="78"/>
      <c r="DN126" s="78"/>
      <c r="DO126" s="78"/>
      <c r="DP126" s="78"/>
      <c r="DQ126" s="78"/>
      <c r="DR126" s="78"/>
      <c r="DS126" s="78"/>
      <c r="DT126" s="78"/>
      <c r="DU126" s="78"/>
      <c r="DV126" s="78"/>
      <c r="DW126" s="78"/>
      <c r="DX126" s="78"/>
      <c r="DY126" s="78"/>
      <c r="DZ126" s="78"/>
      <c r="EA126" s="78"/>
    </row>
    <row r="127" spans="3:152" ht="15" x14ac:dyDescent="0.25">
      <c r="D127" s="86" t="s">
        <v>267</v>
      </c>
      <c r="E127" s="203"/>
      <c r="F127" s="203"/>
      <c r="G127" s="203"/>
    </row>
    <row r="129" spans="4:7" x14ac:dyDescent="0.25">
      <c r="D129" s="204" t="s">
        <v>268</v>
      </c>
      <c r="E129" s="205"/>
      <c r="F129" s="205"/>
      <c r="G129" s="206"/>
    </row>
    <row r="130" spans="4:7" x14ac:dyDescent="0.25">
      <c r="D130" s="205"/>
      <c r="E130" s="205"/>
      <c r="F130" s="205"/>
      <c r="G130" s="206"/>
    </row>
    <row r="131" spans="4:7" x14ac:dyDescent="0.25">
      <c r="D131" s="204" t="s">
        <v>269</v>
      </c>
      <c r="E131" s="205"/>
      <c r="F131" s="205"/>
      <c r="G131" s="206"/>
    </row>
  </sheetData>
  <mergeCells count="873">
    <mergeCell ref="D129:F129"/>
    <mergeCell ref="D130:F130"/>
    <mergeCell ref="D131:F131"/>
    <mergeCell ref="AF122:AF124"/>
    <mergeCell ref="AG122:AG124"/>
    <mergeCell ref="AH122:AH124"/>
    <mergeCell ref="AI122:AI124"/>
    <mergeCell ref="AJ122:AJ124"/>
    <mergeCell ref="AK122:AK124"/>
    <mergeCell ref="Z122:Z124"/>
    <mergeCell ref="AA122:AA124"/>
    <mergeCell ref="AB122:AB124"/>
    <mergeCell ref="AC122:AC124"/>
    <mergeCell ref="AD122:AD124"/>
    <mergeCell ref="AE122:AE124"/>
    <mergeCell ref="T121:T124"/>
    <mergeCell ref="U122:U124"/>
    <mergeCell ref="V122:V124"/>
    <mergeCell ref="W122:W124"/>
    <mergeCell ref="X122:X124"/>
    <mergeCell ref="Y122:Y124"/>
    <mergeCell ref="N121:N124"/>
    <mergeCell ref="O121:O124"/>
    <mergeCell ref="P121:P124"/>
    <mergeCell ref="Q121:Q124"/>
    <mergeCell ref="R121:R124"/>
    <mergeCell ref="S121:S124"/>
    <mergeCell ref="AJ118:AJ120"/>
    <mergeCell ref="AK118:AK120"/>
    <mergeCell ref="D121:D124"/>
    <mergeCell ref="E121:E124"/>
    <mergeCell ref="F121:F124"/>
    <mergeCell ref="G121:G124"/>
    <mergeCell ref="H121:H124"/>
    <mergeCell ref="I121:I124"/>
    <mergeCell ref="J121:J124"/>
    <mergeCell ref="K121:K124"/>
    <mergeCell ref="AD118:AD120"/>
    <mergeCell ref="AE118:AE120"/>
    <mergeCell ref="AF118:AF120"/>
    <mergeCell ref="AG118:AG120"/>
    <mergeCell ref="AH118:AH120"/>
    <mergeCell ref="AI118:AI120"/>
    <mergeCell ref="X118:X120"/>
    <mergeCell ref="Y118:Y120"/>
    <mergeCell ref="Z118:Z120"/>
    <mergeCell ref="AA118:AA120"/>
    <mergeCell ref="AB118:AB120"/>
    <mergeCell ref="AC118:AC120"/>
    <mergeCell ref="R117:R120"/>
    <mergeCell ref="S117:S120"/>
    <mergeCell ref="T117:T120"/>
    <mergeCell ref="U118:U120"/>
    <mergeCell ref="V118:V120"/>
    <mergeCell ref="W118:W120"/>
    <mergeCell ref="J117:J120"/>
    <mergeCell ref="K117:K120"/>
    <mergeCell ref="N117:N120"/>
    <mergeCell ref="O117:O120"/>
    <mergeCell ref="P117:P120"/>
    <mergeCell ref="Q117:Q120"/>
    <mergeCell ref="D117:D120"/>
    <mergeCell ref="E117:E120"/>
    <mergeCell ref="F117:F120"/>
    <mergeCell ref="G117:G120"/>
    <mergeCell ref="H117:H120"/>
    <mergeCell ref="I117:I120"/>
    <mergeCell ref="AF114:AF116"/>
    <mergeCell ref="AG114:AG116"/>
    <mergeCell ref="AH114:AH116"/>
    <mergeCell ref="AI114:AI116"/>
    <mergeCell ref="AJ114:AJ116"/>
    <mergeCell ref="AK114:AK116"/>
    <mergeCell ref="Z114:Z116"/>
    <mergeCell ref="AA114:AA116"/>
    <mergeCell ref="AB114:AB116"/>
    <mergeCell ref="AC114:AC116"/>
    <mergeCell ref="AD114:AD116"/>
    <mergeCell ref="AE114:AE116"/>
    <mergeCell ref="T113:T116"/>
    <mergeCell ref="U114:U116"/>
    <mergeCell ref="V114:V116"/>
    <mergeCell ref="W114:W116"/>
    <mergeCell ref="X114:X116"/>
    <mergeCell ref="Y114:Y116"/>
    <mergeCell ref="N113:N116"/>
    <mergeCell ref="O113:O116"/>
    <mergeCell ref="P113:P116"/>
    <mergeCell ref="Q113:Q116"/>
    <mergeCell ref="R113:R116"/>
    <mergeCell ref="S113:S116"/>
    <mergeCell ref="AJ111:AJ112"/>
    <mergeCell ref="AK111:AK112"/>
    <mergeCell ref="D113:D116"/>
    <mergeCell ref="E113:E116"/>
    <mergeCell ref="F113:F116"/>
    <mergeCell ref="G113:G116"/>
    <mergeCell ref="H113:H116"/>
    <mergeCell ref="I113:I116"/>
    <mergeCell ref="J113:J116"/>
    <mergeCell ref="K113:K116"/>
    <mergeCell ref="AD111:AD112"/>
    <mergeCell ref="AE111:AE112"/>
    <mergeCell ref="AF111:AF112"/>
    <mergeCell ref="AG111:AG112"/>
    <mergeCell ref="AH111:AH112"/>
    <mergeCell ref="AI111:AI112"/>
    <mergeCell ref="X111:X112"/>
    <mergeCell ref="Y111:Y112"/>
    <mergeCell ref="Z111:Z112"/>
    <mergeCell ref="AA111:AA112"/>
    <mergeCell ref="AB111:AB112"/>
    <mergeCell ref="AC111:AC112"/>
    <mergeCell ref="R110:R112"/>
    <mergeCell ref="S110:S112"/>
    <mergeCell ref="T110:T112"/>
    <mergeCell ref="U111:U112"/>
    <mergeCell ref="V111:V112"/>
    <mergeCell ref="W111:W112"/>
    <mergeCell ref="J110:J112"/>
    <mergeCell ref="K110:K112"/>
    <mergeCell ref="N110:N112"/>
    <mergeCell ref="O110:O112"/>
    <mergeCell ref="P110:P112"/>
    <mergeCell ref="Q110:Q112"/>
    <mergeCell ref="D110:D112"/>
    <mergeCell ref="E110:E112"/>
    <mergeCell ref="F110:F112"/>
    <mergeCell ref="G110:G112"/>
    <mergeCell ref="H110:H112"/>
    <mergeCell ref="I110:I112"/>
    <mergeCell ref="AF107:AF109"/>
    <mergeCell ref="AG107:AG109"/>
    <mergeCell ref="AH107:AH109"/>
    <mergeCell ref="AI107:AI109"/>
    <mergeCell ref="AJ107:AJ109"/>
    <mergeCell ref="AK107:AK109"/>
    <mergeCell ref="Z107:Z109"/>
    <mergeCell ref="AA107:AA109"/>
    <mergeCell ref="AB107:AB109"/>
    <mergeCell ref="AC107:AC109"/>
    <mergeCell ref="AD107:AD109"/>
    <mergeCell ref="AE107:AE109"/>
    <mergeCell ref="T106:T109"/>
    <mergeCell ref="U107:U109"/>
    <mergeCell ref="V107:V109"/>
    <mergeCell ref="W107:W109"/>
    <mergeCell ref="X107:X109"/>
    <mergeCell ref="Y107:Y109"/>
    <mergeCell ref="N106:N109"/>
    <mergeCell ref="O106:O109"/>
    <mergeCell ref="P106:P109"/>
    <mergeCell ref="Q106:Q109"/>
    <mergeCell ref="R106:R109"/>
    <mergeCell ref="S106:S109"/>
    <mergeCell ref="AJ103:AJ105"/>
    <mergeCell ref="AK103:AK105"/>
    <mergeCell ref="D106:D109"/>
    <mergeCell ref="E106:E109"/>
    <mergeCell ref="F106:F109"/>
    <mergeCell ref="G106:G109"/>
    <mergeCell ref="H106:H109"/>
    <mergeCell ref="I106:I109"/>
    <mergeCell ref="J106:J109"/>
    <mergeCell ref="K106:K109"/>
    <mergeCell ref="AD103:AD105"/>
    <mergeCell ref="AE103:AE105"/>
    <mergeCell ref="AF103:AF105"/>
    <mergeCell ref="AG103:AG105"/>
    <mergeCell ref="AH103:AH105"/>
    <mergeCell ref="AI103:AI105"/>
    <mergeCell ref="X103:X105"/>
    <mergeCell ref="Y103:Y105"/>
    <mergeCell ref="Z103:Z105"/>
    <mergeCell ref="AA103:AA105"/>
    <mergeCell ref="AB103:AB105"/>
    <mergeCell ref="AC103:AC105"/>
    <mergeCell ref="R102:R105"/>
    <mergeCell ref="S102:S105"/>
    <mergeCell ref="T102:T105"/>
    <mergeCell ref="U103:U105"/>
    <mergeCell ref="V103:V105"/>
    <mergeCell ref="W103:W105"/>
    <mergeCell ref="J102:J105"/>
    <mergeCell ref="K102:K105"/>
    <mergeCell ref="N102:N105"/>
    <mergeCell ref="O102:O105"/>
    <mergeCell ref="P102:P105"/>
    <mergeCell ref="Q102:Q105"/>
    <mergeCell ref="D102:D105"/>
    <mergeCell ref="E102:E105"/>
    <mergeCell ref="F102:F105"/>
    <mergeCell ref="G102:G105"/>
    <mergeCell ref="H102:H105"/>
    <mergeCell ref="I102:I105"/>
    <mergeCell ref="AF99:AF101"/>
    <mergeCell ref="AG99:AG101"/>
    <mergeCell ref="AH99:AH101"/>
    <mergeCell ref="AI99:AI101"/>
    <mergeCell ref="AJ99:AJ101"/>
    <mergeCell ref="AK99:AK101"/>
    <mergeCell ref="Z99:Z101"/>
    <mergeCell ref="AA99:AA101"/>
    <mergeCell ref="AB99:AB101"/>
    <mergeCell ref="AC99:AC101"/>
    <mergeCell ref="AD99:AD101"/>
    <mergeCell ref="AE99:AE101"/>
    <mergeCell ref="T98:T101"/>
    <mergeCell ref="U99:U101"/>
    <mergeCell ref="V99:V101"/>
    <mergeCell ref="W99:W101"/>
    <mergeCell ref="X99:X101"/>
    <mergeCell ref="Y99:Y101"/>
    <mergeCell ref="N98:N101"/>
    <mergeCell ref="O98:O101"/>
    <mergeCell ref="P98:P101"/>
    <mergeCell ref="Q98:Q101"/>
    <mergeCell ref="R98:R101"/>
    <mergeCell ref="S98:S101"/>
    <mergeCell ref="AJ95:AJ97"/>
    <mergeCell ref="AK95:AK97"/>
    <mergeCell ref="D98:D101"/>
    <mergeCell ref="E98:E101"/>
    <mergeCell ref="F98:F101"/>
    <mergeCell ref="G98:G101"/>
    <mergeCell ref="H98:H101"/>
    <mergeCell ref="I98:I101"/>
    <mergeCell ref="J98:J101"/>
    <mergeCell ref="K98:K101"/>
    <mergeCell ref="AD95:AD97"/>
    <mergeCell ref="AE95:AE97"/>
    <mergeCell ref="AF95:AF97"/>
    <mergeCell ref="AG95:AG97"/>
    <mergeCell ref="AH95:AH97"/>
    <mergeCell ref="AI95:AI97"/>
    <mergeCell ref="X95:X97"/>
    <mergeCell ref="Y95:Y97"/>
    <mergeCell ref="Z95:Z97"/>
    <mergeCell ref="AA95:AA97"/>
    <mergeCell ref="AB95:AB97"/>
    <mergeCell ref="AC95:AC97"/>
    <mergeCell ref="R94:R97"/>
    <mergeCell ref="S94:S97"/>
    <mergeCell ref="T94:T97"/>
    <mergeCell ref="U95:U97"/>
    <mergeCell ref="V95:V97"/>
    <mergeCell ref="W95:W97"/>
    <mergeCell ref="J94:J97"/>
    <mergeCell ref="K94:K97"/>
    <mergeCell ref="N94:N97"/>
    <mergeCell ref="O94:O97"/>
    <mergeCell ref="P94:P97"/>
    <mergeCell ref="Q94:Q97"/>
    <mergeCell ref="D94:D97"/>
    <mergeCell ref="E94:E97"/>
    <mergeCell ref="F94:F97"/>
    <mergeCell ref="G94:G97"/>
    <mergeCell ref="H94:H97"/>
    <mergeCell ref="I94:I97"/>
    <mergeCell ref="AF92:AF93"/>
    <mergeCell ref="AG92:AG93"/>
    <mergeCell ref="AH92:AH93"/>
    <mergeCell ref="AI92:AI93"/>
    <mergeCell ref="AJ92:AJ93"/>
    <mergeCell ref="AK92:AK93"/>
    <mergeCell ref="Z92:Z93"/>
    <mergeCell ref="AA92:AA93"/>
    <mergeCell ref="AB92:AB93"/>
    <mergeCell ref="AC92:AC93"/>
    <mergeCell ref="AD92:AD93"/>
    <mergeCell ref="AE92:AE93"/>
    <mergeCell ref="T91:T93"/>
    <mergeCell ref="U92:U93"/>
    <mergeCell ref="V92:V93"/>
    <mergeCell ref="W92:W93"/>
    <mergeCell ref="X92:X93"/>
    <mergeCell ref="Y92:Y93"/>
    <mergeCell ref="N91:N93"/>
    <mergeCell ref="O91:O93"/>
    <mergeCell ref="P91:P93"/>
    <mergeCell ref="Q91:Q93"/>
    <mergeCell ref="R91:R93"/>
    <mergeCell ref="S91:S93"/>
    <mergeCell ref="AJ88:AJ90"/>
    <mergeCell ref="AK88:AK90"/>
    <mergeCell ref="D91:D93"/>
    <mergeCell ref="E91:E93"/>
    <mergeCell ref="F91:F93"/>
    <mergeCell ref="G91:G93"/>
    <mergeCell ref="H91:H93"/>
    <mergeCell ref="I91:I93"/>
    <mergeCell ref="J91:J93"/>
    <mergeCell ref="K91:K93"/>
    <mergeCell ref="AD88:AD90"/>
    <mergeCell ref="AE88:AE90"/>
    <mergeCell ref="AF88:AF90"/>
    <mergeCell ref="AG88:AG90"/>
    <mergeCell ref="AH88:AH90"/>
    <mergeCell ref="AI88:AI90"/>
    <mergeCell ref="X88:X90"/>
    <mergeCell ref="Y88:Y90"/>
    <mergeCell ref="Z88:Z90"/>
    <mergeCell ref="AA88:AA90"/>
    <mergeCell ref="AB88:AB90"/>
    <mergeCell ref="AC88:AC90"/>
    <mergeCell ref="R87:R90"/>
    <mergeCell ref="S87:S90"/>
    <mergeCell ref="T87:T90"/>
    <mergeCell ref="U88:U90"/>
    <mergeCell ref="V88:V90"/>
    <mergeCell ref="W88:W90"/>
    <mergeCell ref="J87:J90"/>
    <mergeCell ref="K87:K90"/>
    <mergeCell ref="N87:N90"/>
    <mergeCell ref="O87:O90"/>
    <mergeCell ref="P87:P90"/>
    <mergeCell ref="Q87:Q90"/>
    <mergeCell ref="D87:D90"/>
    <mergeCell ref="E87:E90"/>
    <mergeCell ref="F87:F90"/>
    <mergeCell ref="G87:G90"/>
    <mergeCell ref="H87:H90"/>
    <mergeCell ref="I87:I90"/>
    <mergeCell ref="AF84:AF86"/>
    <mergeCell ref="AG84:AG86"/>
    <mergeCell ref="AH84:AH86"/>
    <mergeCell ref="AI84:AI86"/>
    <mergeCell ref="AJ84:AJ86"/>
    <mergeCell ref="AK84:AK86"/>
    <mergeCell ref="Z84:Z86"/>
    <mergeCell ref="AA84:AA86"/>
    <mergeCell ref="AB84:AB86"/>
    <mergeCell ref="AC84:AC86"/>
    <mergeCell ref="AD84:AD86"/>
    <mergeCell ref="AE84:AE86"/>
    <mergeCell ref="T83:T86"/>
    <mergeCell ref="U84:U86"/>
    <mergeCell ref="V84:V86"/>
    <mergeCell ref="W84:W86"/>
    <mergeCell ref="X84:X86"/>
    <mergeCell ref="Y84:Y86"/>
    <mergeCell ref="N83:N86"/>
    <mergeCell ref="O83:O86"/>
    <mergeCell ref="P83:P86"/>
    <mergeCell ref="Q83:Q86"/>
    <mergeCell ref="R83:R86"/>
    <mergeCell ref="S83:S86"/>
    <mergeCell ref="AJ80:AJ82"/>
    <mergeCell ref="AK80:AK82"/>
    <mergeCell ref="D83:D86"/>
    <mergeCell ref="E83:E86"/>
    <mergeCell ref="F83:F86"/>
    <mergeCell ref="G83:G86"/>
    <mergeCell ref="H83:H86"/>
    <mergeCell ref="I83:I86"/>
    <mergeCell ref="J83:J86"/>
    <mergeCell ref="K83:K86"/>
    <mergeCell ref="AD80:AD82"/>
    <mergeCell ref="AE80:AE82"/>
    <mergeCell ref="AF80:AF82"/>
    <mergeCell ref="AG80:AG82"/>
    <mergeCell ref="AH80:AH82"/>
    <mergeCell ref="AI80:AI82"/>
    <mergeCell ref="X80:X82"/>
    <mergeCell ref="Y80:Y82"/>
    <mergeCell ref="Z80:Z82"/>
    <mergeCell ref="AA80:AA82"/>
    <mergeCell ref="AB80:AB82"/>
    <mergeCell ref="AC80:AC82"/>
    <mergeCell ref="R79:R82"/>
    <mergeCell ref="S79:S82"/>
    <mergeCell ref="T79:T82"/>
    <mergeCell ref="U80:U82"/>
    <mergeCell ref="V80:V82"/>
    <mergeCell ref="W80:W82"/>
    <mergeCell ref="J79:J82"/>
    <mergeCell ref="K79:K82"/>
    <mergeCell ref="N79:N82"/>
    <mergeCell ref="O79:O82"/>
    <mergeCell ref="P79:P82"/>
    <mergeCell ref="Q79:Q82"/>
    <mergeCell ref="D79:D82"/>
    <mergeCell ref="E79:E82"/>
    <mergeCell ref="F79:F82"/>
    <mergeCell ref="G79:G82"/>
    <mergeCell ref="H79:H82"/>
    <mergeCell ref="I79:I82"/>
    <mergeCell ref="AF77:AF78"/>
    <mergeCell ref="AG77:AG78"/>
    <mergeCell ref="AH77:AH78"/>
    <mergeCell ref="AI77:AI78"/>
    <mergeCell ref="AJ77:AJ78"/>
    <mergeCell ref="AK77:AK78"/>
    <mergeCell ref="Z77:Z78"/>
    <mergeCell ref="AA77:AA78"/>
    <mergeCell ref="AB77:AB78"/>
    <mergeCell ref="AC77:AC78"/>
    <mergeCell ref="AD77:AD78"/>
    <mergeCell ref="AE77:AE78"/>
    <mergeCell ref="T76:T78"/>
    <mergeCell ref="U77:U78"/>
    <mergeCell ref="V77:V78"/>
    <mergeCell ref="W77:W78"/>
    <mergeCell ref="X77:X78"/>
    <mergeCell ref="Y77:Y78"/>
    <mergeCell ref="N76:N78"/>
    <mergeCell ref="O76:O78"/>
    <mergeCell ref="P76:P78"/>
    <mergeCell ref="Q76:Q78"/>
    <mergeCell ref="R76:R78"/>
    <mergeCell ref="S76:S78"/>
    <mergeCell ref="AJ74:AJ75"/>
    <mergeCell ref="AK74:AK75"/>
    <mergeCell ref="D76:D78"/>
    <mergeCell ref="E76:E78"/>
    <mergeCell ref="F76:F78"/>
    <mergeCell ref="G76:G78"/>
    <mergeCell ref="H76:H78"/>
    <mergeCell ref="I76:I78"/>
    <mergeCell ref="J76:J78"/>
    <mergeCell ref="K76:K78"/>
    <mergeCell ref="AD74:AD75"/>
    <mergeCell ref="AE74:AE75"/>
    <mergeCell ref="AF74:AF75"/>
    <mergeCell ref="AG74:AG75"/>
    <mergeCell ref="AH74:AH75"/>
    <mergeCell ref="AI74:AI75"/>
    <mergeCell ref="X74:X75"/>
    <mergeCell ref="Y74:Y75"/>
    <mergeCell ref="Z74:Z75"/>
    <mergeCell ref="AA74:AA75"/>
    <mergeCell ref="AB74:AB75"/>
    <mergeCell ref="AC74:AC75"/>
    <mergeCell ref="R73:R75"/>
    <mergeCell ref="S73:S75"/>
    <mergeCell ref="T73:T75"/>
    <mergeCell ref="U74:U75"/>
    <mergeCell ref="V74:V75"/>
    <mergeCell ref="W74:W75"/>
    <mergeCell ref="J73:J75"/>
    <mergeCell ref="K73:K75"/>
    <mergeCell ref="N73:N75"/>
    <mergeCell ref="O73:O75"/>
    <mergeCell ref="P73:P75"/>
    <mergeCell ref="Q73:Q75"/>
    <mergeCell ref="D73:D75"/>
    <mergeCell ref="E73:E75"/>
    <mergeCell ref="F73:F75"/>
    <mergeCell ref="G73:G75"/>
    <mergeCell ref="H73:H75"/>
    <mergeCell ref="I73:I75"/>
    <mergeCell ref="AF70:AF72"/>
    <mergeCell ref="AG70:AG72"/>
    <mergeCell ref="AH70:AH72"/>
    <mergeCell ref="AI70:AI72"/>
    <mergeCell ref="AJ70:AJ72"/>
    <mergeCell ref="AK70:AK72"/>
    <mergeCell ref="Z70:Z72"/>
    <mergeCell ref="AA70:AA72"/>
    <mergeCell ref="AB70:AB72"/>
    <mergeCell ref="AC70:AC72"/>
    <mergeCell ref="AD70:AD72"/>
    <mergeCell ref="AE70:AE72"/>
    <mergeCell ref="T69:T72"/>
    <mergeCell ref="U70:U72"/>
    <mergeCell ref="V70:V72"/>
    <mergeCell ref="W70:W72"/>
    <mergeCell ref="X70:X72"/>
    <mergeCell ref="Y70:Y72"/>
    <mergeCell ref="N69:N72"/>
    <mergeCell ref="O69:O72"/>
    <mergeCell ref="P69:P72"/>
    <mergeCell ref="Q69:Q72"/>
    <mergeCell ref="R69:R72"/>
    <mergeCell ref="S69:S72"/>
    <mergeCell ref="AJ66:AJ68"/>
    <mergeCell ref="AK66:AK68"/>
    <mergeCell ref="D69:D72"/>
    <mergeCell ref="E69:E72"/>
    <mergeCell ref="F69:F72"/>
    <mergeCell ref="G69:G72"/>
    <mergeCell ref="H69:H72"/>
    <mergeCell ref="I69:I72"/>
    <mergeCell ref="J69:J72"/>
    <mergeCell ref="K69:K72"/>
    <mergeCell ref="AD66:AD68"/>
    <mergeCell ref="AE66:AE68"/>
    <mergeCell ref="AF66:AF68"/>
    <mergeCell ref="AG66:AG68"/>
    <mergeCell ref="AH66:AH68"/>
    <mergeCell ref="AI66:AI68"/>
    <mergeCell ref="X66:X68"/>
    <mergeCell ref="Y66:Y68"/>
    <mergeCell ref="Z66:Z68"/>
    <mergeCell ref="AA66:AA68"/>
    <mergeCell ref="AB66:AB68"/>
    <mergeCell ref="AC66:AC68"/>
    <mergeCell ref="R65:R68"/>
    <mergeCell ref="S65:S68"/>
    <mergeCell ref="T65:T68"/>
    <mergeCell ref="U66:U68"/>
    <mergeCell ref="V66:V68"/>
    <mergeCell ref="W66:W68"/>
    <mergeCell ref="J65:J68"/>
    <mergeCell ref="K65:K68"/>
    <mergeCell ref="N65:N68"/>
    <mergeCell ref="O65:O68"/>
    <mergeCell ref="P65:P68"/>
    <mergeCell ref="Q65:Q68"/>
    <mergeCell ref="D65:D68"/>
    <mergeCell ref="E65:E68"/>
    <mergeCell ref="F65:F68"/>
    <mergeCell ref="G65:G68"/>
    <mergeCell ref="H65:H68"/>
    <mergeCell ref="I65:I68"/>
    <mergeCell ref="AF62:AF64"/>
    <mergeCell ref="AG62:AG64"/>
    <mergeCell ref="AH62:AH64"/>
    <mergeCell ref="AI62:AI64"/>
    <mergeCell ref="AJ62:AJ64"/>
    <mergeCell ref="AK62:AK64"/>
    <mergeCell ref="Z62:Z64"/>
    <mergeCell ref="AA62:AA64"/>
    <mergeCell ref="AB62:AB64"/>
    <mergeCell ref="AC62:AC64"/>
    <mergeCell ref="AD62:AD64"/>
    <mergeCell ref="AE62:AE64"/>
    <mergeCell ref="T61:T64"/>
    <mergeCell ref="U62:U64"/>
    <mergeCell ref="V62:V64"/>
    <mergeCell ref="W62:W64"/>
    <mergeCell ref="X62:X64"/>
    <mergeCell ref="Y62:Y64"/>
    <mergeCell ref="N61:N64"/>
    <mergeCell ref="O61:O64"/>
    <mergeCell ref="P61:P64"/>
    <mergeCell ref="Q61:Q64"/>
    <mergeCell ref="R61:R64"/>
    <mergeCell ref="S61:S64"/>
    <mergeCell ref="AJ59:AJ60"/>
    <mergeCell ref="AK59:AK60"/>
    <mergeCell ref="D61:D64"/>
    <mergeCell ref="E61:E64"/>
    <mergeCell ref="F61:F64"/>
    <mergeCell ref="G61:G64"/>
    <mergeCell ref="H61:H64"/>
    <mergeCell ref="I61:I64"/>
    <mergeCell ref="J61:J64"/>
    <mergeCell ref="K61:K64"/>
    <mergeCell ref="AD59:AD60"/>
    <mergeCell ref="AE59:AE60"/>
    <mergeCell ref="AF59:AF60"/>
    <mergeCell ref="AG59:AG60"/>
    <mergeCell ref="AH59:AH60"/>
    <mergeCell ref="AI59:AI60"/>
    <mergeCell ref="X59:X60"/>
    <mergeCell ref="Y59:Y60"/>
    <mergeCell ref="Z59:Z60"/>
    <mergeCell ref="AA59:AA60"/>
    <mergeCell ref="AB59:AB60"/>
    <mergeCell ref="AC59:AC60"/>
    <mergeCell ref="R58:R60"/>
    <mergeCell ref="S58:S60"/>
    <mergeCell ref="T58:T60"/>
    <mergeCell ref="U59:U60"/>
    <mergeCell ref="V59:V60"/>
    <mergeCell ref="W59:W60"/>
    <mergeCell ref="J58:J60"/>
    <mergeCell ref="K58:K60"/>
    <mergeCell ref="N58:N60"/>
    <mergeCell ref="O58:O60"/>
    <mergeCell ref="P58:P60"/>
    <mergeCell ref="Q58:Q60"/>
    <mergeCell ref="D58:D60"/>
    <mergeCell ref="E58:E60"/>
    <mergeCell ref="F58:F60"/>
    <mergeCell ref="G58:G60"/>
    <mergeCell ref="H58:H60"/>
    <mergeCell ref="I58:I60"/>
    <mergeCell ref="AF56:AF57"/>
    <mergeCell ref="AG56:AG57"/>
    <mergeCell ref="AH56:AH57"/>
    <mergeCell ref="AI56:AI57"/>
    <mergeCell ref="AJ56:AJ57"/>
    <mergeCell ref="AK56:AK57"/>
    <mergeCell ref="Z56:Z57"/>
    <mergeCell ref="AA56:AA57"/>
    <mergeCell ref="AB56:AB57"/>
    <mergeCell ref="AC56:AC57"/>
    <mergeCell ref="AD56:AD57"/>
    <mergeCell ref="AE56:AE57"/>
    <mergeCell ref="T55:T57"/>
    <mergeCell ref="U56:U57"/>
    <mergeCell ref="V56:V57"/>
    <mergeCell ref="W56:W57"/>
    <mergeCell ref="X56:X57"/>
    <mergeCell ref="Y56:Y57"/>
    <mergeCell ref="N55:N57"/>
    <mergeCell ref="O55:O57"/>
    <mergeCell ref="P55:P57"/>
    <mergeCell ref="Q55:Q57"/>
    <mergeCell ref="R55:R57"/>
    <mergeCell ref="S55:S57"/>
    <mergeCell ref="AJ52:AJ54"/>
    <mergeCell ref="AK52:AK54"/>
    <mergeCell ref="D55:D57"/>
    <mergeCell ref="E55:E57"/>
    <mergeCell ref="F55:F57"/>
    <mergeCell ref="G55:G57"/>
    <mergeCell ref="H55:H57"/>
    <mergeCell ref="I55:I57"/>
    <mergeCell ref="J55:J57"/>
    <mergeCell ref="K55:K57"/>
    <mergeCell ref="AD52:AD54"/>
    <mergeCell ref="AE52:AE54"/>
    <mergeCell ref="AF52:AF54"/>
    <mergeCell ref="AG52:AG54"/>
    <mergeCell ref="AH52:AH54"/>
    <mergeCell ref="AI52:AI54"/>
    <mergeCell ref="X52:X54"/>
    <mergeCell ref="Y52:Y54"/>
    <mergeCell ref="Z52:Z54"/>
    <mergeCell ref="AA52:AA54"/>
    <mergeCell ref="AB52:AB54"/>
    <mergeCell ref="AC52:AC54"/>
    <mergeCell ref="R51:R54"/>
    <mergeCell ref="S51:S54"/>
    <mergeCell ref="T51:T54"/>
    <mergeCell ref="U52:U54"/>
    <mergeCell ref="V52:V54"/>
    <mergeCell ref="W52:W54"/>
    <mergeCell ref="J51:J54"/>
    <mergeCell ref="K51:K54"/>
    <mergeCell ref="N51:N54"/>
    <mergeCell ref="O51:O54"/>
    <mergeCell ref="P51:P54"/>
    <mergeCell ref="Q51:Q54"/>
    <mergeCell ref="DT47:DT48"/>
    <mergeCell ref="DU47:DU48"/>
    <mergeCell ref="DV47:DY47"/>
    <mergeCell ref="DZ47:EA47"/>
    <mergeCell ref="D51:D54"/>
    <mergeCell ref="E51:E54"/>
    <mergeCell ref="F51:F54"/>
    <mergeCell ref="G51:G54"/>
    <mergeCell ref="H51:H54"/>
    <mergeCell ref="I51:I54"/>
    <mergeCell ref="DN47:DN48"/>
    <mergeCell ref="DO47:DO48"/>
    <mergeCell ref="DP47:DP48"/>
    <mergeCell ref="DQ47:DQ48"/>
    <mergeCell ref="DR47:DR48"/>
    <mergeCell ref="DS47:DS48"/>
    <mergeCell ref="DH47:DH48"/>
    <mergeCell ref="DI47:DI48"/>
    <mergeCell ref="DJ47:DJ48"/>
    <mergeCell ref="DK47:DK48"/>
    <mergeCell ref="DL47:DL48"/>
    <mergeCell ref="DM47:DM48"/>
    <mergeCell ref="DB47:DB48"/>
    <mergeCell ref="DC47:DC48"/>
    <mergeCell ref="DD47:DD48"/>
    <mergeCell ref="DE47:DE48"/>
    <mergeCell ref="DF47:DF48"/>
    <mergeCell ref="DG47:DG48"/>
    <mergeCell ref="CV47:CV48"/>
    <mergeCell ref="CW47:CW48"/>
    <mergeCell ref="CX47:CX48"/>
    <mergeCell ref="CY47:CY48"/>
    <mergeCell ref="CZ47:CZ48"/>
    <mergeCell ref="DA47:DA48"/>
    <mergeCell ref="CP47:CP48"/>
    <mergeCell ref="CQ47:CQ48"/>
    <mergeCell ref="CR47:CR48"/>
    <mergeCell ref="CS47:CS48"/>
    <mergeCell ref="CT47:CT48"/>
    <mergeCell ref="CU47:CU48"/>
    <mergeCell ref="CJ47:CJ48"/>
    <mergeCell ref="CK47:CK48"/>
    <mergeCell ref="CL47:CL48"/>
    <mergeCell ref="CM47:CM48"/>
    <mergeCell ref="CN47:CN48"/>
    <mergeCell ref="CO47:CO48"/>
    <mergeCell ref="CD47:CD48"/>
    <mergeCell ref="CE47:CE48"/>
    <mergeCell ref="CF47:CF48"/>
    <mergeCell ref="CG47:CG48"/>
    <mergeCell ref="CH47:CH48"/>
    <mergeCell ref="CI47:CI48"/>
    <mergeCell ref="BX47:BX48"/>
    <mergeCell ref="BY47:BY48"/>
    <mergeCell ref="BZ47:BZ48"/>
    <mergeCell ref="CA47:CA48"/>
    <mergeCell ref="CB47:CB48"/>
    <mergeCell ref="CC47:CC48"/>
    <mergeCell ref="BR47:BR48"/>
    <mergeCell ref="BS47:BS48"/>
    <mergeCell ref="BT47:BT48"/>
    <mergeCell ref="BU47:BU48"/>
    <mergeCell ref="BV47:BV48"/>
    <mergeCell ref="BW47:BW48"/>
    <mergeCell ref="BL47:BL48"/>
    <mergeCell ref="BM47:BM48"/>
    <mergeCell ref="BN47:BN48"/>
    <mergeCell ref="BO47:BO48"/>
    <mergeCell ref="BP47:BP48"/>
    <mergeCell ref="BQ47:BQ48"/>
    <mergeCell ref="BF47:BF48"/>
    <mergeCell ref="BG47:BG48"/>
    <mergeCell ref="BH47:BH48"/>
    <mergeCell ref="BI47:BI48"/>
    <mergeCell ref="BJ47:BJ48"/>
    <mergeCell ref="BK47:BK48"/>
    <mergeCell ref="AZ47:AZ48"/>
    <mergeCell ref="BA47:BA48"/>
    <mergeCell ref="BB47:BB48"/>
    <mergeCell ref="BC47:BC48"/>
    <mergeCell ref="BD47:BD48"/>
    <mergeCell ref="BE47:BE48"/>
    <mergeCell ref="AT47:AT48"/>
    <mergeCell ref="AU47:AU48"/>
    <mergeCell ref="AV47:AV48"/>
    <mergeCell ref="AW47:AW48"/>
    <mergeCell ref="AX47:AX48"/>
    <mergeCell ref="AY47:AY48"/>
    <mergeCell ref="AN47:AN48"/>
    <mergeCell ref="AO47:AO48"/>
    <mergeCell ref="AP47:AP48"/>
    <mergeCell ref="AQ47:AQ48"/>
    <mergeCell ref="AR47:AR48"/>
    <mergeCell ref="AS47:AS48"/>
    <mergeCell ref="W47:W48"/>
    <mergeCell ref="X47:X48"/>
    <mergeCell ref="Y47:Y48"/>
    <mergeCell ref="Z47:AF47"/>
    <mergeCell ref="AG47:AK47"/>
    <mergeCell ref="AM47:AM48"/>
    <mergeCell ref="N47:N48"/>
    <mergeCell ref="O47:O48"/>
    <mergeCell ref="P47:Q47"/>
    <mergeCell ref="R47:S47"/>
    <mergeCell ref="T47:T48"/>
    <mergeCell ref="V47:V48"/>
    <mergeCell ref="D47:D48"/>
    <mergeCell ref="E47:E48"/>
    <mergeCell ref="F47:F48"/>
    <mergeCell ref="G47:G48"/>
    <mergeCell ref="H47:H48"/>
    <mergeCell ref="I47:M47"/>
    <mergeCell ref="DN7:DN8"/>
    <mergeCell ref="DO7:DO8"/>
    <mergeCell ref="DP7:DP8"/>
    <mergeCell ref="DQ7:DQ8"/>
    <mergeCell ref="DR7:DR8"/>
    <mergeCell ref="DS7:DS8"/>
    <mergeCell ref="DH7:DH8"/>
    <mergeCell ref="DI7:DI8"/>
    <mergeCell ref="DJ7:DJ8"/>
    <mergeCell ref="DK7:DK8"/>
    <mergeCell ref="DL7:DL8"/>
    <mergeCell ref="DM7:DM8"/>
    <mergeCell ref="DA7:DA8"/>
    <mergeCell ref="DB7:DB8"/>
    <mergeCell ref="DD7:DD8"/>
    <mergeCell ref="DE7:DE8"/>
    <mergeCell ref="DF7:DF8"/>
    <mergeCell ref="DG7:DG8"/>
    <mergeCell ref="CU7:CU8"/>
    <mergeCell ref="CV7:CV8"/>
    <mergeCell ref="CW7:CW8"/>
    <mergeCell ref="CX7:CX8"/>
    <mergeCell ref="CY7:CY8"/>
    <mergeCell ref="CZ7:CZ8"/>
    <mergeCell ref="CJ7:CJ8"/>
    <mergeCell ref="CK7:CK8"/>
    <mergeCell ref="CM7:CM8"/>
    <mergeCell ref="CN7:CN8"/>
    <mergeCell ref="CO7:CO8"/>
    <mergeCell ref="CP7:CP8"/>
    <mergeCell ref="CD7:CD8"/>
    <mergeCell ref="CE7:CE8"/>
    <mergeCell ref="CF7:CF8"/>
    <mergeCell ref="CG7:CG8"/>
    <mergeCell ref="CH7:CH8"/>
    <mergeCell ref="CI7:CI8"/>
    <mergeCell ref="BS7:BS8"/>
    <mergeCell ref="BT7:BT8"/>
    <mergeCell ref="BV7:BV8"/>
    <mergeCell ref="BW7:BW8"/>
    <mergeCell ref="BX7:BX8"/>
    <mergeCell ref="BY7:BY8"/>
    <mergeCell ref="BM7:BM8"/>
    <mergeCell ref="BN7:BN8"/>
    <mergeCell ref="BO7:BO8"/>
    <mergeCell ref="BP7:BP8"/>
    <mergeCell ref="BQ7:BQ8"/>
    <mergeCell ref="BR7:BR8"/>
    <mergeCell ref="BG7:BG8"/>
    <mergeCell ref="BH7:BH8"/>
    <mergeCell ref="BI7:BI8"/>
    <mergeCell ref="BJ7:BJ8"/>
    <mergeCell ref="BK7:BK8"/>
    <mergeCell ref="BL7:BL8"/>
    <mergeCell ref="BA7:BA8"/>
    <mergeCell ref="BB7:BB8"/>
    <mergeCell ref="BC7:BC8"/>
    <mergeCell ref="BD7:BD8"/>
    <mergeCell ref="BE7:BE8"/>
    <mergeCell ref="BF7:BF8"/>
    <mergeCell ref="AU7:AU8"/>
    <mergeCell ref="AV7:AV8"/>
    <mergeCell ref="AW7:AW8"/>
    <mergeCell ref="AX7:AX8"/>
    <mergeCell ref="AY7:AY8"/>
    <mergeCell ref="AZ7:AZ8"/>
    <mergeCell ref="AO7:AO8"/>
    <mergeCell ref="AP7:AP8"/>
    <mergeCell ref="AQ7:AQ8"/>
    <mergeCell ref="AR7:AR8"/>
    <mergeCell ref="AS7:AS8"/>
    <mergeCell ref="AT7:AT8"/>
    <mergeCell ref="X7:X8"/>
    <mergeCell ref="Y7:Y8"/>
    <mergeCell ref="Z7:AF7"/>
    <mergeCell ref="AG7:AK7"/>
    <mergeCell ref="AM7:AM8"/>
    <mergeCell ref="AN7:AN8"/>
    <mergeCell ref="O7:O8"/>
    <mergeCell ref="P7:Q7"/>
    <mergeCell ref="R7:S7"/>
    <mergeCell ref="T7:T8"/>
    <mergeCell ref="V7:V8"/>
    <mergeCell ref="W7:W8"/>
    <mergeCell ref="DL6:DO6"/>
    <mergeCell ref="DP6:DS6"/>
    <mergeCell ref="DT6:DT8"/>
    <mergeCell ref="D7:D8"/>
    <mergeCell ref="E7:E8"/>
    <mergeCell ref="F7:F8"/>
    <mergeCell ref="G7:G8"/>
    <mergeCell ref="H7:H8"/>
    <mergeCell ref="I7:M7"/>
    <mergeCell ref="N7:N8"/>
    <mergeCell ref="CQ6:CT6"/>
    <mergeCell ref="CU6:CX6"/>
    <mergeCell ref="CY6:DB6"/>
    <mergeCell ref="DC6:DC8"/>
    <mergeCell ref="DD6:DG6"/>
    <mergeCell ref="DH6:DK6"/>
    <mergeCell ref="CQ7:CQ8"/>
    <mergeCell ref="CR7:CR8"/>
    <mergeCell ref="CS7:CS8"/>
    <mergeCell ref="CT7:CT8"/>
    <mergeCell ref="BV6:BY6"/>
    <mergeCell ref="BZ6:CC6"/>
    <mergeCell ref="CD6:CG6"/>
    <mergeCell ref="CH6:CK6"/>
    <mergeCell ref="CL6:CL8"/>
    <mergeCell ref="CM6:CP6"/>
    <mergeCell ref="BZ7:BZ8"/>
    <mergeCell ref="CA7:CA8"/>
    <mergeCell ref="CB7:CB8"/>
    <mergeCell ref="CC7:CC8"/>
    <mergeCell ref="BE5:BU5"/>
    <mergeCell ref="BV5:CL5"/>
    <mergeCell ref="CM5:DC5"/>
    <mergeCell ref="DD5:DT5"/>
    <mergeCell ref="DU5:DU8"/>
    <mergeCell ref="BE6:BH6"/>
    <mergeCell ref="BI6:BL6"/>
    <mergeCell ref="BM6:BP6"/>
    <mergeCell ref="BQ6:BT6"/>
    <mergeCell ref="BU6:BU8"/>
  </mergeCells>
  <dataValidations count="7">
    <dataValidation type="list" allowBlank="1" showInputMessage="1" showErrorMessage="1" errorTitle="Ошибка" error="Выберите значение из списка" prompt="Выберите значение из списка" sqref="Q51:Q124">
      <formula1>all_year_list</formula1>
    </dataValidation>
    <dataValidation type="list" allowBlank="1" showInputMessage="1" showErrorMessage="1" errorTitle="Ошибка" error="Выберите значение из списка" prompt="Выберите значение из списка" sqref="P51:P124">
      <formula1>month_list</formula1>
    </dataValidation>
    <dataValidation type="textLength" operator="lessThanOrEqual" allowBlank="1" showInputMessage="1" showErrorMessage="1" errorTitle="Ошибка" error="Допускается ввод не более 900 символов!" sqref="AL115:AM116 AL119:AM120 AL53:AM54 AL57:AM57 AL60:AM60 AL63:AM64 AL67:AM68 AL71:AM72 AL75:AM75 AL78:AM78 AL81:AM82 AL85:AM86 AL89:AM90 AL93:AM93 AL96:AM97 AL100:AM101 AL104:AM105 AL108:AM109 AL112:AM112 AL123:AM124">
      <formula1>900</formula1>
    </dataValidation>
    <dataValidation type="decimal" allowBlank="1" showInputMessage="1" showErrorMessage="1" error="Введите действительное число от 0 до 100!" sqref="U52:V52 U56:V56 U59:V59 U62:V62 U66:V66 U70:V70 U74:V74 U77:V77 U80:V80 U84:V84 U88:V88 U92:V92 U95:V95 U99:V99 U103:V103 U107:V107 U111:V111 U114:V114 U118:V118 U122:V122 R51:S124">
      <formula1>0</formula1>
      <formula2>100</formula2>
    </dataValidation>
    <dataValidation type="textLength" operator="lessThan" allowBlank="1" showInputMessage="1" showErrorMessage="1" errorTitle="Ошибка" error="Допускается ввод не более 900 символов!" sqref="T117 DZ119:EA120 DZ53:EA54 DX57 DX60 DZ63:EA64 DZ67:EA68 DZ71:EA72 DX75 DX78 DZ81:EA82 DZ85:EA86 DZ89:EA90 DX93 DZ96:EA97 DZ100:EA101 DZ104:EA105 DZ108:EA109 DX112 DZ115:EA116 T121 DX119:DX120 DX53:DX54 DZ57:EA57 DZ60:EA60 DX63:DX64 DX67:DX68 DX71:DX72 DZ75:EA75 DZ78:EA78 DX81:DX82 DX85:DX86 DX89:DX90 DZ93:EA93 DX96:DX97 DX100:DX101 DX104:DX105 DX108:DX109 DZ112:EA112 DX115:DX116 T51 T55 T58 T61 T65 T69 T73 T76 T79 T83 T87 T91 T94 T98 T102 T106 T110 T113 DZ123:EA124 DX123:DX124">
      <formula1>900</formula1>
    </dataValidation>
    <dataValidation allowBlank="1" errorTitle="Ошибка" error="Выберите значение из списка" prompt="Выберите значение из списка" sqref="AN115:AV116 AN119:AV120 AN53:AV54 AN57:AV57 AN60:AV60 AN63:AV64 AN67:AV68 AN71:AV72 AN75:AV75 AN78:AV78 AN81:AV82 AN85:AV86 AN89:AV90 AN93:AV93 AN96:AV97 AN100:AV101 AN104:AV105 AN108:AV109 AN112:AV112 AN123:AV124"/>
    <dataValidation type="decimal" allowBlank="1" showErrorMessage="1" errorTitle="Ошибка" error="Допускается ввод только неотрицательных чисел!" sqref="DY67:DY68 DY119:DY120 DY53:DY54 BJ57:BL57 BJ60:BL60 DY63:DY64 DV67:DW68 DY71:DY72 BJ75:BL75 BJ78:BL78 DY81:DY82 DY85:DY86 DY89:DY90 BJ93:BL93 DY96:DY97 DY100:DY101 DY104:DY105 DY108:DY109 BJ112:BL112 DY115:DY116 DV71:DW72 DV119:DW120 DV53:DW54 BN57:BP57 BN60:BP60 DV63:DW64 BJ67:BL68 BJ71:BL72 BN75:BP75 BN78:BP78 DV81:DW82 DV85:DW86 DV89:DW90 BN93:BP93 DV96:DW97 DV100:DW101 DV104:DW105 DV108:DW109 BN112:BP112 DV115:DW116 BR75:BT75 BJ119:BL120 BJ53:BL54 BR57:BT57 BR60:BT60 BJ63:BL64 BN67:BP68 BN71:BP72 CA75:CC75 BR78:BT78 BJ81:BL82 BJ85:BL86 BJ89:BL90 BR93:BT93 BJ96:BL97 BJ100:BL101 BJ104:BL105 BJ108:BL109 BR112:BT112 BJ115:BL116 CA78:CC78 BN119:BP120 BN53:BP54 CA57:CC57 CA60:CC60 BN63:BP64 BR67:BT68 BR71:BT72 CE75:CG75 CE78:CG78 BN81:BP82 BN85:BP86 BN89:BP90 CA93:CC93 BN96:BP97 BN100:BP101 BN104:BP105 BN108:BP109 CA112:CC112 BN115:BP116 BR81:BT82 BR119:BT120 BR53:BT54 CE57:CG57 CE60:CG60 BR63:BT64 CA67:CC68 CA71:CC72 CI75:CK75 CI78:CK78 CA81:CC82 BR85:BT86 BR89:BT90 CE93:CG93 BR96:BT97 BR100:BT101 BR104:BT105 BR108:BT109 CE112:CG112 BR115:BT116 CA85:CC86 CA119:CC120 CA53:CC54 CI57:CK57 CI60:CK60 CA63:CC64 CE67:CG68 CE71:CG72 CR75:CT75 CR78:CT78 CE81:CG82 CE85:CG86 CA89:CC90 CI93:CK93 CA96:CC97 CA100:CC101 CA104:CC105 CA108:CC109 CI112:CK112 CA115:CC116 CE89:CG90 CE119:CG120 CE53:CG54 CR57:CT57 CR60:CT60 CE63:CG64 CI67:CK68 CI71:CK72 CV75:CX75 CV78:CX78 CI81:CK82 CI85:CK86 CI89:CK90 CR93:CT93 CE96:CG97 CE100:CG101 CE104:CG105 CE108:CG109 CR112:CT112 CE115:CG116 CV93:CX93 CI119:CK120 CI53:CK54 CV57:CX57 CV60:CX60 CI63:CK64 CR67:CT68 CR71:CT72 CZ75:DB75 CZ78:DB78 CR81:CT82 CR85:CT86 CR89:CT90 CZ93:DB93 CI96:CK97 CI100:CK101 CI104:CK105 CI108:CK109 CV112:CX112 CI115:CK116 CR96:CT97 CR119:CT120 CR53:CT54 CZ57:DB57 CZ60:DB60 CR63:CT64 CV67:CX68 CV71:CX72 DI75:DK75 DI78:DK78 CV81:CX82 CV85:CX86 CV89:CX90 DI93:DK93 CV96:CX97 CR100:CT101 CR104:CT105 CR108:CT109 CZ112:DB112 CR115:CT116 CV100:CX101 CV119:CX120 CV53:CX54 DI57:DK57 DI60:DK60 CV63:CX64 CZ67:DB68 CZ71:DB72 DM75:DO75 DM78:DO78 CZ81:DB82 CZ85:DB86 CZ89:DB90 DM93:DO93 CZ96:DB97 CZ100:DB101 CV104:CX105 CV108:CX109 DI112:DK112 CV115:CX116 CZ104:DB105 CZ119:DB120 CZ53:DB54 DM57:DO57 DM60:DO60 CZ63:DB64 DI67:DK68 DI71:DK72 DQ75:DS75 DQ78:DS78 DI81:DK82 DI85:DK86 DI89:DK90 DQ93:DS93 DI96:DK97 DI100:DK101 DI104:DK105 CZ108:DB109 DM112:DO112 CZ115:DB116 DI108:DK109 DI119:DK120 DI53:DK54 DQ57:DS57 DQ60:DS60 DI63:DK64 DM67:DO68 DM71:DO72 DY75 DY78 DM81:DO82 DM85:DO86 DM89:DO90 DY93 DM96:DO97 DM100:DO101 DM104:DO105 DM108:DO109 DQ112:DS112 DI115:DK116 DY112 DM119:DO120 DM53:DO54 DY57 DY60 DM63:DO64 DQ67:DS68 DQ71:DS72 DV75:DW75 DV78:DW78 DQ81:DS82 DQ85:DS86 DQ89:DS90 DV93:DW93 DQ96:DS97 DQ100:DS101 DQ104:DS105 DQ108:DS109 DV112:DW112 DM115:DO116 DQ115:DS116 DQ119:DS120 DQ53:DS54 DV57:DW57 DV60:DW60 DQ63:DS64 DY123:DY124 DV123:DW124 BJ123:BL124 BN123:BP124 BR123:BT124 CA123:CC124 CE123:CG124 CI123:CK124 CR123:CT124 CV123:CX124 CZ123:DB124 DI123:DK124 DM123:DO124 DQ123:DS124">
      <formula1>0</formula1>
      <formula2>9.99999999999999E+23</formula2>
    </dataValidation>
  </dataValidations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Лист1</vt:lpstr>
      <vt:lpstr>Лист2</vt:lpstr>
      <vt:lpstr>condition_date</vt:lpstr>
      <vt:lpstr>date_end</vt:lpstr>
      <vt:lpstr>date_start</vt:lpstr>
      <vt:lpstr>god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2023-10-16T02:55:56Z</dcterms:modified>
</cp:coreProperties>
</file>