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980" yWindow="72" windowWidth="14820" windowHeight="12756"/>
  </bookViews>
  <sheets>
    <sheet name="Отпуск в сеть_из сети" sheetId="2" r:id="rId1"/>
    <sheet name="БЭЭиМ" sheetId="3" state="hidden" r:id="rId2"/>
  </sheets>
  <calcPr calcId="145621"/>
</workbook>
</file>

<file path=xl/calcChain.xml><?xml version="1.0" encoding="utf-8"?>
<calcChain xmlns="http://schemas.openxmlformats.org/spreadsheetml/2006/main">
  <c r="F25" i="2" l="1"/>
  <c r="E25" i="2"/>
  <c r="D25" i="2"/>
  <c r="G24" i="2"/>
  <c r="G23" i="2"/>
  <c r="G22" i="2"/>
  <c r="G21" i="2"/>
  <c r="G20" i="2"/>
  <c r="G19" i="2"/>
  <c r="G18" i="2"/>
  <c r="G25" i="2" s="1"/>
  <c r="F16" i="2"/>
  <c r="E16" i="2"/>
  <c r="D16" i="2"/>
  <c r="C16" i="2"/>
  <c r="G16" i="2" s="1"/>
  <c r="G15" i="2"/>
  <c r="G14" i="2"/>
  <c r="G13" i="2"/>
  <c r="G12" i="2"/>
  <c r="G11" i="2"/>
  <c r="G10" i="2"/>
  <c r="G9" i="2"/>
  <c r="G8" i="2"/>
  <c r="G29" i="3" l="1"/>
  <c r="G27" i="3"/>
  <c r="F24" i="3"/>
  <c r="E24" i="3"/>
  <c r="D24" i="3"/>
  <c r="G23" i="3"/>
  <c r="G22" i="3"/>
  <c r="G21" i="3"/>
  <c r="G20" i="3"/>
  <c r="G19" i="3"/>
  <c r="G18" i="3"/>
  <c r="F16" i="3"/>
  <c r="E16" i="3"/>
  <c r="D16" i="3"/>
  <c r="C16" i="3"/>
  <c r="G15" i="3"/>
  <c r="G14" i="3"/>
  <c r="G13" i="3"/>
  <c r="G12" i="3"/>
  <c r="G11" i="3"/>
  <c r="G10" i="3"/>
  <c r="G9" i="3"/>
  <c r="G8" i="3"/>
  <c r="G24" i="3" l="1"/>
  <c r="G16" i="3"/>
  <c r="G30" i="3"/>
  <c r="G32" i="3" l="1"/>
</calcChain>
</file>

<file path=xl/sharedStrings.xml><?xml version="1.0" encoding="utf-8"?>
<sst xmlns="http://schemas.openxmlformats.org/spreadsheetml/2006/main" count="153" uniqueCount="45">
  <si>
    <t>№ п/п</t>
  </si>
  <si>
    <t>Группы потребителей</t>
  </si>
  <si>
    <t>Из сети филиала ПАО"МРСК Сибири"-"Кузбассэнерго-РЭС"</t>
  </si>
  <si>
    <t>-</t>
  </si>
  <si>
    <t>Из сети ООО "ЕвразЭнергоТранс"</t>
  </si>
  <si>
    <t>Из сети ТСО "Сибирь"</t>
  </si>
  <si>
    <t xml:space="preserve">Из сети ООО "ЭнергоПаритет" 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</si>
  <si>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</si>
  <si>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</si>
  <si>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</si>
  <si>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"КЭнК" Филиал "Энергосеть г.Новокузнецк"</t>
  </si>
  <si>
    <t>Из сети ООО "КЭнК" Филиал "Энергосеть г.Новокузнецк"</t>
  </si>
  <si>
    <t>ИНФОРМАЦИЯ</t>
  </si>
  <si>
    <t>В сети ООО ТСО "Сибирь"</t>
  </si>
  <si>
    <t>Из сети АО "СибПСК"</t>
  </si>
  <si>
    <t xml:space="preserve">Из сети ООО "ЭнергоТранзит" </t>
  </si>
  <si>
    <t>В сети АО "СибПСК"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</si>
  <si>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</si>
  <si>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</si>
  <si>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</si>
  <si>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</si>
  <si>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</si>
  <si>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</si>
  <si>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1.1</t>
  </si>
  <si>
    <t>Отпуск электроэнергии в сеть ООО "Горэлектросеть":</t>
  </si>
  <si>
    <t>Итого:</t>
  </si>
  <si>
    <t>Отпуск электроэнергии из сети ООО"Горэлектросеть":</t>
  </si>
  <si>
    <t>1.2</t>
  </si>
  <si>
    <t>Объем переданной потребителям сетевой организации</t>
  </si>
  <si>
    <t>1.3</t>
  </si>
  <si>
    <t>Фактические потери электроэнергии в сети:</t>
  </si>
  <si>
    <t>в абсолютном выражении, тыс.кВт*ч:</t>
  </si>
  <si>
    <t>в относительном выражении %:</t>
  </si>
  <si>
    <t>Фактическая расчетная мощность приема в сеть ССК, МВт:</t>
  </si>
  <si>
    <t>Технологический расход (Суммарный сальдированный переток электроэнергии):</t>
  </si>
  <si>
    <t>2020г.</t>
  </si>
  <si>
    <t>о балансе электрической энергии и мощности (факт 2020 г.)</t>
  </si>
  <si>
    <t xml:space="preserve">В сети ООО "ЭнергоПаритет" 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</si>
  <si>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(факт 2023 г.)</t>
  </si>
  <si>
    <t>Из сети филиала ПАО"Россети Сибирь"-"Кузбассэнерго-РЭС"</t>
  </si>
  <si>
    <t>Из сети ООО "КЭС"</t>
  </si>
  <si>
    <t>В сети филиала ПАО "Россети Сибирь"-"Кузбассэнерго-РЭС"</t>
  </si>
  <si>
    <t>В сети ООО "ЕвразЭнергоТранс"</t>
  </si>
  <si>
    <t>В сети ООО "КЭС"</t>
  </si>
  <si>
    <t>В сети ТСО "Сибирь"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</si>
</sst>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_(* #,##0.00_);_(* \(#,##0.00\);_(* &quot;-&quot;??_);_(@_)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64" fontId="10" fillId="0" borderId="8" xfId="1" applyNumberFormat="1" applyFont="1" applyFill="1" applyBorder="1"/>
    <xf numFmtId="164" fontId="10" fillId="0" borderId="15" xfId="1" applyNumberFormat="1" applyFont="1" applyFill="1" applyBorder="1"/>
    <xf numFmtId="164" fontId="10" fillId="0" borderId="16" xfId="1" applyNumberFormat="1" applyFont="1" applyFill="1" applyBorder="1"/>
    <xf numFmtId="164" fontId="10" fillId="0" borderId="15" xfId="0" applyNumberFormat="1" applyFont="1" applyFill="1" applyBorder="1" applyAlignment="1">
      <alignment horizontal="right"/>
    </xf>
    <xf numFmtId="164" fontId="10" fillId="0" borderId="15" xfId="1" applyNumberFormat="1" applyFont="1" applyFill="1" applyBorder="1" applyAlignment="1">
      <alignment horizontal="center"/>
    </xf>
    <xf numFmtId="164" fontId="10" fillId="0" borderId="15" xfId="0" applyNumberFormat="1" applyFont="1" applyFill="1" applyBorder="1" applyAlignment="1">
      <alignment horizontal="center"/>
    </xf>
    <xf numFmtId="164" fontId="10" fillId="0" borderId="8" xfId="1" applyNumberFormat="1" applyFont="1" applyBorder="1" applyAlignment="1">
      <alignment horizontal="center"/>
    </xf>
    <xf numFmtId="164" fontId="10" fillId="0" borderId="15" xfId="0" applyNumberFormat="1" applyFont="1" applyFill="1" applyBorder="1"/>
    <xf numFmtId="164" fontId="10" fillId="0" borderId="16" xfId="1" applyNumberFormat="1" applyFont="1" applyBorder="1" applyAlignment="1">
      <alignment horizontal="center"/>
    </xf>
    <xf numFmtId="164" fontId="10" fillId="0" borderId="16" xfId="1" applyNumberFormat="1" applyFont="1" applyBorder="1"/>
    <xf numFmtId="164" fontId="10" fillId="0" borderId="15" xfId="1" applyNumberFormat="1" applyFont="1" applyFill="1" applyBorder="1" applyAlignment="1">
      <alignment horizontal="right"/>
    </xf>
    <xf numFmtId="164" fontId="10" fillId="0" borderId="15" xfId="1" applyNumberFormat="1" applyFont="1" applyBorder="1" applyAlignment="1">
      <alignment horizontal="center"/>
    </xf>
    <xf numFmtId="164" fontId="10" fillId="0" borderId="15" xfId="1" applyNumberFormat="1" applyFont="1" applyBorder="1" applyAlignment="1">
      <alignment horizontal="right"/>
    </xf>
    <xf numFmtId="164" fontId="10" fillId="0" borderId="16" xfId="1" applyNumberFormat="1" applyFont="1" applyFill="1" applyBorder="1" applyAlignment="1">
      <alignment horizontal="right"/>
    </xf>
    <xf numFmtId="0" fontId="1" fillId="0" borderId="0" xfId="0" applyFont="1" applyFill="1"/>
    <xf numFmtId="0" fontId="11" fillId="0" borderId="0" xfId="0" applyFont="1" applyFill="1"/>
    <xf numFmtId="0" fontId="1" fillId="0" borderId="0" xfId="0" applyFont="1"/>
    <xf numFmtId="0" fontId="1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center"/>
    </xf>
    <xf numFmtId="0" fontId="14" fillId="0" borderId="8" xfId="0" applyFont="1" applyFill="1" applyBorder="1"/>
    <xf numFmtId="0" fontId="1" fillId="0" borderId="8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9" xfId="0" applyFont="1" applyFill="1" applyBorder="1" applyAlignment="1">
      <alignment horizontal="right"/>
    </xf>
    <xf numFmtId="49" fontId="0" fillId="0" borderId="8" xfId="0" applyNumberFormat="1" applyFill="1" applyBorder="1" applyAlignment="1">
      <alignment horizontal="center"/>
    </xf>
    <xf numFmtId="0" fontId="10" fillId="0" borderId="8" xfId="2" applyFont="1" applyFill="1" applyBorder="1"/>
    <xf numFmtId="164" fontId="10" fillId="0" borderId="25" xfId="1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164" fontId="10" fillId="0" borderId="13" xfId="1" applyNumberFormat="1" applyFont="1" applyBorder="1" applyAlignment="1">
      <alignment horizontal="right"/>
    </xf>
    <xf numFmtId="0" fontId="10" fillId="0" borderId="26" xfId="0" applyFont="1" applyFill="1" applyBorder="1"/>
    <xf numFmtId="164" fontId="10" fillId="0" borderId="27" xfId="1" applyNumberFormat="1" applyFont="1" applyFill="1" applyBorder="1" applyAlignment="1">
      <alignment horizontal="center"/>
    </xf>
    <xf numFmtId="164" fontId="10" fillId="0" borderId="28" xfId="1" applyNumberFormat="1" applyFont="1" applyFill="1" applyBorder="1" applyAlignment="1">
      <alignment horizontal="center"/>
    </xf>
    <xf numFmtId="0" fontId="10" fillId="0" borderId="8" xfId="0" applyFont="1" applyFill="1" applyBorder="1"/>
    <xf numFmtId="164" fontId="10" fillId="0" borderId="11" xfId="1" applyNumberFormat="1" applyFont="1" applyFill="1" applyBorder="1" applyAlignment="1">
      <alignment horizontal="center"/>
    </xf>
    <xf numFmtId="164" fontId="10" fillId="0" borderId="12" xfId="1" applyNumberFormat="1" applyFont="1" applyFill="1" applyBorder="1"/>
    <xf numFmtId="164" fontId="10" fillId="0" borderId="14" xfId="1" applyNumberFormat="1" applyFont="1" applyFill="1" applyBorder="1" applyAlignment="1">
      <alignment horizontal="right"/>
    </xf>
    <xf numFmtId="0" fontId="14" fillId="0" borderId="10" xfId="0" applyFont="1" applyFill="1" applyBorder="1" applyAlignment="1">
      <alignment horizontal="center"/>
    </xf>
    <xf numFmtId="0" fontId="10" fillId="0" borderId="11" xfId="0" applyFont="1" applyFill="1" applyBorder="1"/>
    <xf numFmtId="164" fontId="14" fillId="0" borderId="29" xfId="1" applyNumberFormat="1" applyFont="1" applyFill="1" applyBorder="1"/>
    <xf numFmtId="164" fontId="14" fillId="0" borderId="30" xfId="1" applyNumberFormat="1" applyFont="1" applyFill="1" applyBorder="1"/>
    <xf numFmtId="164" fontId="14" fillId="0" borderId="31" xfId="1" applyNumberFormat="1" applyFont="1" applyFill="1" applyBorder="1"/>
    <xf numFmtId="164" fontId="14" fillId="0" borderId="32" xfId="1" applyNumberFormat="1" applyFont="1" applyFill="1" applyBorder="1"/>
    <xf numFmtId="0" fontId="14" fillId="0" borderId="8" xfId="0" applyFont="1" applyFill="1" applyBorder="1" applyAlignment="1">
      <alignment horizontal="center"/>
    </xf>
    <xf numFmtId="0" fontId="10" fillId="0" borderId="5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/>
    <xf numFmtId="0" fontId="1" fillId="0" borderId="8" xfId="0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right"/>
    </xf>
    <xf numFmtId="164" fontId="10" fillId="2" borderId="9" xfId="0" applyNumberFormat="1" applyFont="1" applyFill="1" applyBorder="1" applyAlignment="1">
      <alignment horizontal="right"/>
    </xf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14" fillId="0" borderId="9" xfId="1" applyNumberFormat="1" applyFont="1" applyFill="1" applyBorder="1"/>
    <xf numFmtId="164" fontId="0" fillId="0" borderId="0" xfId="0" applyNumberFormat="1"/>
    <xf numFmtId="0" fontId="14" fillId="0" borderId="13" xfId="0" applyFont="1" applyFill="1" applyBorder="1" applyAlignment="1">
      <alignment horizontal="center"/>
    </xf>
    <xf numFmtId="0" fontId="10" fillId="0" borderId="13" xfId="0" applyFont="1" applyFill="1" applyBorder="1"/>
    <xf numFmtId="166" fontId="14" fillId="0" borderId="11" xfId="1" applyNumberFormat="1" applyFont="1" applyFill="1" applyBorder="1"/>
    <xf numFmtId="167" fontId="14" fillId="0" borderId="28" xfId="1" applyNumberFormat="1" applyFont="1" applyFill="1" applyBorder="1"/>
    <xf numFmtId="166" fontId="14" fillId="0" borderId="27" xfId="1" applyNumberFormat="1" applyFont="1" applyFill="1" applyBorder="1"/>
    <xf numFmtId="167" fontId="14" fillId="0" borderId="25" xfId="1" applyNumberFormat="1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8" fontId="14" fillId="0" borderId="5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15" xfId="0" applyFont="1" applyFill="1" applyBorder="1"/>
    <xf numFmtId="167" fontId="10" fillId="0" borderId="16" xfId="1" applyNumberFormat="1" applyFont="1" applyFill="1" applyBorder="1" applyAlignment="1">
      <alignment horizontal="center"/>
    </xf>
    <xf numFmtId="167" fontId="10" fillId="0" borderId="0" xfId="1" applyNumberFormat="1" applyFont="1" applyFill="1" applyBorder="1" applyAlignment="1"/>
    <xf numFmtId="0" fontId="14" fillId="0" borderId="20" xfId="0" applyFont="1" applyFill="1" applyBorder="1"/>
    <xf numFmtId="0" fontId="10" fillId="0" borderId="21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8" fontId="10" fillId="0" borderId="21" xfId="0" applyNumberFormat="1" applyFont="1" applyFill="1" applyBorder="1" applyAlignment="1">
      <alignment horizontal="center"/>
    </xf>
    <xf numFmtId="168" fontId="14" fillId="0" borderId="33" xfId="1" applyNumberFormat="1" applyFont="1" applyFill="1" applyBorder="1" applyAlignment="1">
      <alignment horizontal="center"/>
    </xf>
    <xf numFmtId="16" fontId="1" fillId="0" borderId="8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right"/>
    </xf>
    <xf numFmtId="16" fontId="1" fillId="0" borderId="13" xfId="0" applyNumberFormat="1" applyFont="1" applyFill="1" applyBorder="1" applyAlignment="1">
      <alignment horizontal="center"/>
    </xf>
    <xf numFmtId="0" fontId="10" fillId="0" borderId="27" xfId="0" applyFont="1" applyFill="1" applyBorder="1"/>
    <xf numFmtId="0" fontId="10" fillId="0" borderId="28" xfId="0" applyFont="1" applyFill="1" applyBorder="1" applyAlignment="1">
      <alignment horizontal="center"/>
    </xf>
    <xf numFmtId="4" fontId="10" fillId="0" borderId="27" xfId="0" applyNumberFormat="1" applyFont="1" applyFill="1" applyBorder="1" applyAlignment="1">
      <alignment horizontal="right"/>
    </xf>
    <xf numFmtId="0" fontId="1" fillId="0" borderId="5" xfId="0" applyFont="1" applyFill="1" applyBorder="1"/>
    <xf numFmtId="0" fontId="14" fillId="0" borderId="6" xfId="0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4" fillId="0" borderId="5" xfId="0" applyFont="1" applyBorder="1"/>
    <xf numFmtId="0" fontId="1" fillId="0" borderId="11" xfId="0" applyFont="1" applyFill="1" applyBorder="1"/>
    <xf numFmtId="2" fontId="14" fillId="0" borderId="1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" fontId="14" fillId="0" borderId="11" xfId="0" applyNumberFormat="1" applyFont="1" applyBorder="1"/>
    <xf numFmtId="4" fontId="0" fillId="0" borderId="0" xfId="0" applyNumberFormat="1"/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right"/>
    </xf>
    <xf numFmtId="164" fontId="10" fillId="0" borderId="9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10" fillId="2" borderId="8" xfId="2" applyFont="1" applyFill="1" applyBorder="1"/>
    <xf numFmtId="164" fontId="10" fillId="0" borderId="16" xfId="1" applyNumberFormat="1" applyFont="1" applyBorder="1" applyAlignment="1">
      <alignment horizontal="right"/>
    </xf>
    <xf numFmtId="164" fontId="10" fillId="0" borderId="8" xfId="1" applyNumberFormat="1" applyFont="1" applyBorder="1" applyAlignment="1">
      <alignment horizontal="right"/>
    </xf>
    <xf numFmtId="164" fontId="10" fillId="0" borderId="16" xfId="1" applyNumberFormat="1" applyFont="1" applyFill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/>
    </xf>
    <xf numFmtId="0" fontId="10" fillId="0" borderId="10" xfId="0" applyFont="1" applyFill="1" applyBorder="1"/>
    <xf numFmtId="164" fontId="14" fillId="0" borderId="10" xfId="1" applyNumberFormat="1" applyFont="1" applyFill="1" applyBorder="1"/>
    <xf numFmtId="164" fontId="14" fillId="0" borderId="11" xfId="1" applyNumberFormat="1" applyFont="1" applyFill="1" applyBorder="1"/>
    <xf numFmtId="164" fontId="14" fillId="0" borderId="12" xfId="1" applyNumberFormat="1" applyFont="1" applyFill="1" applyBorder="1"/>
    <xf numFmtId="164" fontId="14" fillId="0" borderId="14" xfId="1" applyNumberFormat="1" applyFont="1" applyFill="1" applyBorder="1"/>
    <xf numFmtId="0" fontId="10" fillId="0" borderId="21" xfId="0" applyFont="1" applyBorder="1"/>
    <xf numFmtId="0" fontId="10" fillId="0" borderId="20" xfId="0" applyFont="1" applyBorder="1"/>
    <xf numFmtId="0" fontId="10" fillId="2" borderId="8" xfId="0" applyFont="1" applyFill="1" applyBorder="1"/>
    <xf numFmtId="0" fontId="0" fillId="0" borderId="8" xfId="0" applyFill="1" applyBorder="1" applyAlignment="1">
      <alignment horizont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workbookViewId="0">
      <selection activeCell="B30" sqref="B30"/>
    </sheetView>
  </sheetViews>
  <sheetFormatPr defaultColWidth="9.109375" defaultRowHeight="13.2" x14ac:dyDescent="0.25"/>
  <cols>
    <col min="1" max="1" width="7" style="3" bestFit="1" customWidth="1"/>
    <col min="2" max="2" width="71" style="3" customWidth="1"/>
    <col min="3" max="3" width="18.44140625" style="3" customWidth="1"/>
    <col min="4" max="4" width="17.44140625" style="3" customWidth="1"/>
    <col min="5" max="5" width="16.6640625" style="3" customWidth="1"/>
    <col min="6" max="6" width="16" style="3" customWidth="1"/>
    <col min="7" max="7" width="16.6640625" style="11" customWidth="1"/>
    <col min="8" max="8" width="14.33203125" style="3" bestFit="1" customWidth="1"/>
    <col min="9" max="16384" width="9.109375" style="3"/>
  </cols>
  <sheetData>
    <row r="1" spans="1:7" ht="17.399999999999999" x14ac:dyDescent="0.3">
      <c r="A1" s="1" t="s">
        <v>12</v>
      </c>
      <c r="C1" s="2"/>
      <c r="D1" s="2"/>
      <c r="F1" s="4"/>
      <c r="G1" s="5"/>
    </row>
    <row r="2" spans="1:7" s="14" customFormat="1" ht="60.75" customHeight="1" x14ac:dyDescent="0.25">
      <c r="A2" s="134" t="s">
        <v>38</v>
      </c>
      <c r="B2" s="134"/>
      <c r="C2" s="134"/>
      <c r="D2" s="134"/>
      <c r="E2" s="134"/>
      <c r="F2" s="134"/>
      <c r="G2" s="134"/>
    </row>
    <row r="3" spans="1:7" s="14" customFormat="1" ht="18.600000000000001" thickBot="1" x14ac:dyDescent="0.4">
      <c r="A3" s="12"/>
      <c r="B3" s="12"/>
      <c r="C3" s="13"/>
      <c r="D3" s="13"/>
      <c r="F3" s="15"/>
      <c r="G3" s="16"/>
    </row>
    <row r="4" spans="1:7" s="17" customFormat="1" ht="15.6" x14ac:dyDescent="0.25">
      <c r="A4" s="130" t="s">
        <v>0</v>
      </c>
      <c r="B4" s="132" t="s">
        <v>1</v>
      </c>
      <c r="C4" s="42" t="s">
        <v>17</v>
      </c>
      <c r="D4" s="43" t="s">
        <v>18</v>
      </c>
      <c r="E4" s="42" t="s">
        <v>19</v>
      </c>
      <c r="F4" s="43" t="s">
        <v>20</v>
      </c>
      <c r="G4" s="44" t="s">
        <v>21</v>
      </c>
    </row>
    <row r="5" spans="1:7" s="17" customFormat="1" ht="16.2" thickBot="1" x14ac:dyDescent="0.25">
      <c r="A5" s="131"/>
      <c r="B5" s="133"/>
      <c r="C5" s="138" t="s">
        <v>22</v>
      </c>
      <c r="D5" s="139" t="s">
        <v>22</v>
      </c>
      <c r="E5" s="138" t="s">
        <v>22</v>
      </c>
      <c r="F5" s="139" t="s">
        <v>22</v>
      </c>
      <c r="G5" s="140" t="s">
        <v>22</v>
      </c>
    </row>
    <row r="6" spans="1:7" x14ac:dyDescent="0.25">
      <c r="A6" s="48"/>
      <c r="B6" s="48"/>
      <c r="C6" s="48"/>
      <c r="D6" s="49"/>
      <c r="E6" s="50"/>
      <c r="F6" s="49"/>
      <c r="G6" s="51"/>
    </row>
    <row r="7" spans="1:7" ht="15.6" x14ac:dyDescent="0.3">
      <c r="A7" s="52" t="s">
        <v>23</v>
      </c>
      <c r="B7" s="53" t="s">
        <v>24</v>
      </c>
      <c r="C7" s="54"/>
      <c r="D7" s="55"/>
      <c r="E7" s="56"/>
      <c r="F7" s="55"/>
      <c r="G7" s="57"/>
    </row>
    <row r="8" spans="1:7" ht="15" x14ac:dyDescent="0.25">
      <c r="A8" s="58"/>
      <c r="B8" s="59" t="s">
        <v>39</v>
      </c>
      <c r="C8" s="141">
        <v>498230.61800000002</v>
      </c>
      <c r="D8" s="28">
        <v>204591.40299999999</v>
      </c>
      <c r="E8" s="31">
        <v>28956.792000000001</v>
      </c>
      <c r="F8" s="21">
        <v>2.028</v>
      </c>
      <c r="G8" s="142">
        <f>SUM(C8:F8)</f>
        <v>731780.84100000001</v>
      </c>
    </row>
    <row r="9" spans="1:7" ht="15" x14ac:dyDescent="0.25">
      <c r="A9" s="61"/>
      <c r="B9" s="59" t="s">
        <v>4</v>
      </c>
      <c r="C9" s="143">
        <v>79059.038</v>
      </c>
      <c r="D9" s="22" t="s">
        <v>3</v>
      </c>
      <c r="E9" s="31">
        <v>15344.877</v>
      </c>
      <c r="F9" s="23" t="s">
        <v>3</v>
      </c>
      <c r="G9" s="142">
        <f t="shared" ref="G9:G15" si="0">SUM(C9:F9)</f>
        <v>94403.915000000008</v>
      </c>
    </row>
    <row r="10" spans="1:7" ht="15" x14ac:dyDescent="0.25">
      <c r="A10" s="61"/>
      <c r="B10" s="144" t="s">
        <v>40</v>
      </c>
      <c r="C10" s="24" t="s">
        <v>3</v>
      </c>
      <c r="D10" s="21">
        <v>101273.923</v>
      </c>
      <c r="E10" s="26" t="s">
        <v>3</v>
      </c>
      <c r="F10" s="23" t="s">
        <v>3</v>
      </c>
      <c r="G10" s="142">
        <f t="shared" si="0"/>
        <v>101273.923</v>
      </c>
    </row>
    <row r="11" spans="1:7" ht="15" x14ac:dyDescent="0.25">
      <c r="A11" s="61"/>
      <c r="B11" s="59" t="s">
        <v>5</v>
      </c>
      <c r="C11" s="24" t="s">
        <v>3</v>
      </c>
      <c r="D11" s="22" t="s">
        <v>3</v>
      </c>
      <c r="E11" s="145">
        <v>3880.4960000000001</v>
      </c>
      <c r="F11" s="23" t="s">
        <v>3</v>
      </c>
      <c r="G11" s="142">
        <f t="shared" si="0"/>
        <v>3880.4960000000001</v>
      </c>
    </row>
    <row r="12" spans="1:7" ht="15" x14ac:dyDescent="0.25">
      <c r="A12" s="61"/>
      <c r="B12" s="59" t="s">
        <v>6</v>
      </c>
      <c r="C12" s="24" t="s">
        <v>3</v>
      </c>
      <c r="D12" s="28">
        <v>6.6029999999999998</v>
      </c>
      <c r="E12" s="26" t="s">
        <v>3</v>
      </c>
      <c r="F12" s="23" t="s">
        <v>3</v>
      </c>
      <c r="G12" s="142">
        <f t="shared" si="0"/>
        <v>6.6029999999999998</v>
      </c>
    </row>
    <row r="13" spans="1:7" ht="15" x14ac:dyDescent="0.25">
      <c r="A13" s="61"/>
      <c r="B13" s="59" t="s">
        <v>7</v>
      </c>
      <c r="C13" s="24" t="s">
        <v>3</v>
      </c>
      <c r="D13" s="22" t="s">
        <v>3</v>
      </c>
      <c r="E13" s="31">
        <v>1330.568</v>
      </c>
      <c r="F13" s="23" t="s">
        <v>3</v>
      </c>
      <c r="G13" s="142">
        <f t="shared" si="0"/>
        <v>1330.568</v>
      </c>
    </row>
    <row r="14" spans="1:7" ht="15" x14ac:dyDescent="0.25">
      <c r="A14" s="61"/>
      <c r="B14" s="63" t="s">
        <v>15</v>
      </c>
      <c r="C14" s="146">
        <v>30104.473000000002</v>
      </c>
      <c r="D14" s="22" t="s">
        <v>3</v>
      </c>
      <c r="E14" s="147" t="s">
        <v>3</v>
      </c>
      <c r="F14" s="22" t="s">
        <v>3</v>
      </c>
      <c r="G14" s="142">
        <f t="shared" si="0"/>
        <v>30104.473000000002</v>
      </c>
    </row>
    <row r="15" spans="1:7" ht="15" x14ac:dyDescent="0.25">
      <c r="A15" s="61"/>
      <c r="B15" s="66" t="s">
        <v>11</v>
      </c>
      <c r="C15" s="148" t="s">
        <v>3</v>
      </c>
      <c r="D15" s="22" t="s">
        <v>3</v>
      </c>
      <c r="E15" s="31">
        <v>12791.316999999999</v>
      </c>
      <c r="F15" s="22" t="s">
        <v>3</v>
      </c>
      <c r="G15" s="142">
        <f t="shared" si="0"/>
        <v>12791.316999999999</v>
      </c>
    </row>
    <row r="16" spans="1:7" ht="16.2" thickBot="1" x14ac:dyDescent="0.35">
      <c r="A16" s="70" t="s">
        <v>25</v>
      </c>
      <c r="B16" s="149"/>
      <c r="C16" s="150">
        <f>SUM(C8:C15)</f>
        <v>607394.12899999996</v>
      </c>
      <c r="D16" s="151">
        <f t="shared" ref="D16:F16" si="1">SUM(D8:D15)</f>
        <v>305871.929</v>
      </c>
      <c r="E16" s="152">
        <f>SUM(E8:E15)</f>
        <v>62304.05</v>
      </c>
      <c r="F16" s="151">
        <f t="shared" si="1"/>
        <v>2.028</v>
      </c>
      <c r="G16" s="153">
        <f>SUM(C16:F16)</f>
        <v>975572.13600000006</v>
      </c>
    </row>
    <row r="17" spans="1:8" ht="15.6" x14ac:dyDescent="0.3">
      <c r="A17" s="76"/>
      <c r="B17" s="53" t="s">
        <v>26</v>
      </c>
      <c r="C17" s="77"/>
      <c r="D17" s="154"/>
      <c r="E17" s="77"/>
      <c r="F17" s="155"/>
      <c r="G17" s="80"/>
    </row>
    <row r="18" spans="1:8" ht="15" x14ac:dyDescent="0.25">
      <c r="A18" s="81"/>
      <c r="B18" s="156" t="s">
        <v>41</v>
      </c>
      <c r="C18" s="29" t="s">
        <v>3</v>
      </c>
      <c r="D18" s="31">
        <v>615.19600000000003</v>
      </c>
      <c r="E18" s="19">
        <v>2759.931</v>
      </c>
      <c r="F18" s="29" t="s">
        <v>3</v>
      </c>
      <c r="G18" s="82">
        <f>E18+D18</f>
        <v>3375.127</v>
      </c>
    </row>
    <row r="19" spans="1:8" ht="15" x14ac:dyDescent="0.25">
      <c r="A19" s="81"/>
      <c r="B19" s="59" t="s">
        <v>42</v>
      </c>
      <c r="C19" s="29" t="s">
        <v>3</v>
      </c>
      <c r="D19" s="26" t="s">
        <v>3</v>
      </c>
      <c r="E19" s="19">
        <v>8332.8209999999999</v>
      </c>
      <c r="F19" s="29" t="s">
        <v>3</v>
      </c>
      <c r="G19" s="82">
        <f>E19</f>
        <v>8332.8209999999999</v>
      </c>
    </row>
    <row r="20" spans="1:8" ht="15" x14ac:dyDescent="0.25">
      <c r="A20" s="81"/>
      <c r="B20" s="156" t="s">
        <v>9</v>
      </c>
      <c r="C20" s="29" t="s">
        <v>3</v>
      </c>
      <c r="D20" s="26" t="s">
        <v>3</v>
      </c>
      <c r="E20" s="19">
        <v>2988.8710000000001</v>
      </c>
      <c r="F20" s="29" t="s">
        <v>3</v>
      </c>
      <c r="G20" s="82">
        <f>E20</f>
        <v>2988.8710000000001</v>
      </c>
    </row>
    <row r="21" spans="1:8" ht="15" x14ac:dyDescent="0.25">
      <c r="A21" s="157"/>
      <c r="B21" s="66" t="s">
        <v>43</v>
      </c>
      <c r="C21" s="29" t="s">
        <v>3</v>
      </c>
      <c r="D21" s="26" t="s">
        <v>3</v>
      </c>
      <c r="E21" s="19">
        <v>527.46699999999998</v>
      </c>
      <c r="F21" s="29" t="s">
        <v>3</v>
      </c>
      <c r="G21" s="82">
        <f>E21</f>
        <v>527.46699999999998</v>
      </c>
    </row>
    <row r="22" spans="1:8" ht="15" x14ac:dyDescent="0.25">
      <c r="A22" s="157"/>
      <c r="B22" s="66" t="s">
        <v>10</v>
      </c>
      <c r="C22" s="29" t="s">
        <v>3</v>
      </c>
      <c r="D22" s="31">
        <v>224.136</v>
      </c>
      <c r="E22" s="28">
        <v>178155.91699999999</v>
      </c>
      <c r="F22" s="22" t="s">
        <v>3</v>
      </c>
      <c r="G22" s="82">
        <f>E22+D22</f>
        <v>178380.05299999999</v>
      </c>
    </row>
    <row r="23" spans="1:8" ht="15" x14ac:dyDescent="0.25">
      <c r="A23" s="81"/>
      <c r="B23" s="144" t="s">
        <v>44</v>
      </c>
      <c r="C23" s="29" t="s">
        <v>3</v>
      </c>
      <c r="D23" s="31">
        <v>1899.461</v>
      </c>
      <c r="E23" s="28">
        <v>46029.773000000001</v>
      </c>
      <c r="F23" s="29" t="s">
        <v>3</v>
      </c>
      <c r="G23" s="82">
        <f>E23+D23</f>
        <v>47929.234000000004</v>
      </c>
      <c r="H23" s="6"/>
    </row>
    <row r="24" spans="1:8" ht="15" x14ac:dyDescent="0.25">
      <c r="A24" s="81"/>
      <c r="B24" s="144" t="s">
        <v>37</v>
      </c>
      <c r="C24" s="29" t="s">
        <v>3</v>
      </c>
      <c r="D24" s="26" t="s">
        <v>3</v>
      </c>
      <c r="E24" s="28">
        <v>13091.673000000001</v>
      </c>
      <c r="F24" s="29" t="s">
        <v>3</v>
      </c>
      <c r="G24" s="82">
        <f>E24</f>
        <v>13091.673000000001</v>
      </c>
    </row>
    <row r="25" spans="1:8" ht="15.6" x14ac:dyDescent="0.3">
      <c r="A25" s="76" t="s">
        <v>25</v>
      </c>
      <c r="B25" s="66"/>
      <c r="C25" s="29" t="s">
        <v>3</v>
      </c>
      <c r="D25" s="85">
        <f>SUM(D18:D24)</f>
        <v>2738.7930000000001</v>
      </c>
      <c r="E25" s="84">
        <f>SUM(E18:E24)</f>
        <v>251886.45299999998</v>
      </c>
      <c r="F25" s="84">
        <f>SUM(F18:F24)</f>
        <v>0</v>
      </c>
      <c r="G25" s="86">
        <f>SUM(G18:G24)</f>
        <v>254625.24599999998</v>
      </c>
    </row>
    <row r="26" spans="1:8" x14ac:dyDescent="0.25">
      <c r="C26" s="7"/>
      <c r="D26" s="7"/>
      <c r="E26" s="8"/>
      <c r="F26" s="9"/>
      <c r="G26" s="10"/>
    </row>
    <row r="27" spans="1:8" x14ac:dyDescent="0.25">
      <c r="A27" s="8"/>
      <c r="C27" s="7"/>
      <c r="D27" s="7"/>
      <c r="E27" s="8"/>
      <c r="F27" s="9"/>
      <c r="G27" s="10"/>
    </row>
    <row r="28" spans="1:8" x14ac:dyDescent="0.25">
      <c r="A28" s="8"/>
      <c r="C28" s="7"/>
      <c r="D28" s="7"/>
      <c r="E28" s="8"/>
      <c r="F28" s="9"/>
      <c r="G28" s="10"/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I31" sqref="I31"/>
    </sheetView>
  </sheetViews>
  <sheetFormatPr defaultRowHeight="13.2" x14ac:dyDescent="0.25"/>
  <cols>
    <col min="1" max="1" width="10" style="34" customWidth="1"/>
    <col min="2" max="2" width="70" style="34" customWidth="1"/>
    <col min="3" max="3" width="18.44140625" style="34" customWidth="1"/>
    <col min="4" max="4" width="17.44140625" style="34" customWidth="1"/>
    <col min="5" max="5" width="16.6640625" style="34" customWidth="1"/>
    <col min="6" max="6" width="16" style="34" customWidth="1"/>
    <col min="7" max="7" width="16.6640625" style="129" customWidth="1"/>
    <col min="8" max="8" width="14.33203125" bestFit="1" customWidth="1"/>
  </cols>
  <sheetData>
    <row r="1" spans="1:7" ht="17.399999999999999" x14ac:dyDescent="0.3">
      <c r="A1" s="32"/>
      <c r="B1" s="1" t="s">
        <v>12</v>
      </c>
      <c r="C1" s="33"/>
      <c r="D1" s="33"/>
      <c r="F1" s="35"/>
      <c r="G1" s="36"/>
    </row>
    <row r="2" spans="1:7" ht="18" x14ac:dyDescent="0.35">
      <c r="A2" s="37"/>
      <c r="B2" s="12" t="s">
        <v>36</v>
      </c>
      <c r="C2" s="33"/>
      <c r="D2" s="33"/>
      <c r="F2" s="35"/>
      <c r="G2" s="36"/>
    </row>
    <row r="3" spans="1:7" ht="16.2" thickBot="1" x14ac:dyDescent="0.35">
      <c r="A3" s="32"/>
      <c r="B3" s="38"/>
      <c r="C3" s="39"/>
      <c r="D3" s="39"/>
      <c r="E3" s="40" t="s">
        <v>35</v>
      </c>
      <c r="F3" s="33"/>
      <c r="G3" s="41"/>
    </row>
    <row r="4" spans="1:7" x14ac:dyDescent="0.25">
      <c r="A4" s="130" t="s">
        <v>0</v>
      </c>
      <c r="B4" s="132" t="s">
        <v>1</v>
      </c>
      <c r="C4" s="42" t="s">
        <v>17</v>
      </c>
      <c r="D4" s="43" t="s">
        <v>18</v>
      </c>
      <c r="E4" s="42" t="s">
        <v>19</v>
      </c>
      <c r="F4" s="43" t="s">
        <v>20</v>
      </c>
      <c r="G4" s="44" t="s">
        <v>21</v>
      </c>
    </row>
    <row r="5" spans="1:7" ht="13.8" thickBot="1" x14ac:dyDescent="0.3">
      <c r="A5" s="131"/>
      <c r="B5" s="133"/>
      <c r="C5" s="45" t="s">
        <v>22</v>
      </c>
      <c r="D5" s="46" t="s">
        <v>22</v>
      </c>
      <c r="E5" s="45" t="s">
        <v>22</v>
      </c>
      <c r="F5" s="46" t="s">
        <v>22</v>
      </c>
      <c r="G5" s="47" t="s">
        <v>22</v>
      </c>
    </row>
    <row r="6" spans="1:7" x14ac:dyDescent="0.25">
      <c r="A6" s="48"/>
      <c r="B6" s="48"/>
      <c r="C6" s="48"/>
      <c r="D6" s="49"/>
      <c r="E6" s="50"/>
      <c r="F6" s="49"/>
      <c r="G6" s="51"/>
    </row>
    <row r="7" spans="1:7" ht="15.6" x14ac:dyDescent="0.3">
      <c r="A7" s="52" t="s">
        <v>23</v>
      </c>
      <c r="B7" s="53" t="s">
        <v>24</v>
      </c>
      <c r="C7" s="54"/>
      <c r="D7" s="55"/>
      <c r="E7" s="56"/>
      <c r="F7" s="55"/>
      <c r="G7" s="57"/>
    </row>
    <row r="8" spans="1:7" ht="15" x14ac:dyDescent="0.25">
      <c r="A8" s="58"/>
      <c r="B8" s="59" t="s">
        <v>2</v>
      </c>
      <c r="C8" s="18">
        <v>497905.13900000002</v>
      </c>
      <c r="D8" s="19">
        <v>213476.98</v>
      </c>
      <c r="E8" s="20">
        <v>29202.374</v>
      </c>
      <c r="F8" s="21">
        <v>143.88900000000001</v>
      </c>
      <c r="G8" s="60">
        <f t="shared" ref="G8:G13" si="0">SUM(C8:F8)</f>
        <v>740728.38199999998</v>
      </c>
    </row>
    <row r="9" spans="1:7" ht="15" x14ac:dyDescent="0.25">
      <c r="A9" s="61"/>
      <c r="B9" s="59" t="s">
        <v>4</v>
      </c>
      <c r="C9" s="18">
        <v>89873.744000000006</v>
      </c>
      <c r="D9" s="22" t="s">
        <v>3</v>
      </c>
      <c r="E9" s="20">
        <v>7600.3130000000001</v>
      </c>
      <c r="F9" s="23" t="s">
        <v>3</v>
      </c>
      <c r="G9" s="60">
        <f t="shared" si="0"/>
        <v>97474.057000000001</v>
      </c>
    </row>
    <row r="10" spans="1:7" ht="15" x14ac:dyDescent="0.25">
      <c r="A10" s="61"/>
      <c r="B10" s="59" t="s">
        <v>14</v>
      </c>
      <c r="C10" s="24" t="s">
        <v>3</v>
      </c>
      <c r="D10" s="25">
        <v>76681.145000000004</v>
      </c>
      <c r="E10" s="26" t="s">
        <v>3</v>
      </c>
      <c r="F10" s="23" t="s">
        <v>3</v>
      </c>
      <c r="G10" s="60">
        <f t="shared" si="0"/>
        <v>76681.145000000004</v>
      </c>
    </row>
    <row r="11" spans="1:7" ht="15" x14ac:dyDescent="0.25">
      <c r="A11" s="61"/>
      <c r="B11" s="59" t="s">
        <v>5</v>
      </c>
      <c r="C11" s="24" t="s">
        <v>3</v>
      </c>
      <c r="D11" s="22" t="s">
        <v>3</v>
      </c>
      <c r="E11" s="27">
        <v>3604.6</v>
      </c>
      <c r="F11" s="23" t="s">
        <v>3</v>
      </c>
      <c r="G11" s="60">
        <f t="shared" si="0"/>
        <v>3604.6</v>
      </c>
    </row>
    <row r="12" spans="1:7" ht="15" x14ac:dyDescent="0.25">
      <c r="A12" s="61"/>
      <c r="B12" s="59" t="s">
        <v>6</v>
      </c>
      <c r="C12" s="24" t="s">
        <v>3</v>
      </c>
      <c r="D12" s="28">
        <v>7.9960000000000004</v>
      </c>
      <c r="E12" s="26" t="s">
        <v>3</v>
      </c>
      <c r="F12" s="23" t="s">
        <v>3</v>
      </c>
      <c r="G12" s="60">
        <f t="shared" si="0"/>
        <v>7.9960000000000004</v>
      </c>
    </row>
    <row r="13" spans="1:7" ht="15" x14ac:dyDescent="0.25">
      <c r="A13" s="61"/>
      <c r="B13" s="59" t="s">
        <v>7</v>
      </c>
      <c r="C13" s="24" t="s">
        <v>3</v>
      </c>
      <c r="D13" s="22" t="s">
        <v>3</v>
      </c>
      <c r="E13" s="20">
        <v>739.15300000000002</v>
      </c>
      <c r="F13" s="21">
        <v>368.76900000000001</v>
      </c>
      <c r="G13" s="60">
        <f t="shared" si="0"/>
        <v>1107.922</v>
      </c>
    </row>
    <row r="14" spans="1:7" ht="15" x14ac:dyDescent="0.25">
      <c r="A14" s="61"/>
      <c r="B14" s="63" t="s">
        <v>15</v>
      </c>
      <c r="C14" s="62">
        <v>33560.050000000003</v>
      </c>
      <c r="D14" s="64"/>
      <c r="E14" s="65"/>
      <c r="F14" s="64"/>
      <c r="G14" s="60">
        <f>SUM(C14:F14)</f>
        <v>33560.050000000003</v>
      </c>
    </row>
    <row r="15" spans="1:7" ht="15.6" thickBot="1" x14ac:dyDescent="0.3">
      <c r="A15" s="61"/>
      <c r="B15" s="66" t="s">
        <v>11</v>
      </c>
      <c r="C15" s="67" t="s">
        <v>3</v>
      </c>
      <c r="D15" s="67" t="s">
        <v>3</v>
      </c>
      <c r="E15" s="68">
        <v>10564.591</v>
      </c>
      <c r="F15" s="67" t="s">
        <v>3</v>
      </c>
      <c r="G15" s="69">
        <f>SUM(C15:F15)</f>
        <v>10564.591</v>
      </c>
    </row>
    <row r="16" spans="1:7" ht="16.2" thickBot="1" x14ac:dyDescent="0.35">
      <c r="A16" s="70" t="s">
        <v>25</v>
      </c>
      <c r="B16" s="71"/>
      <c r="C16" s="72">
        <f>SUM(C8:C15)</f>
        <v>621338.93300000008</v>
      </c>
      <c r="D16" s="73">
        <f t="shared" ref="D16:F16" si="1">SUM(D8:D15)</f>
        <v>290166.12099999998</v>
      </c>
      <c r="E16" s="74">
        <f t="shared" si="1"/>
        <v>51711.030999999995</v>
      </c>
      <c r="F16" s="73">
        <f t="shared" si="1"/>
        <v>512.65800000000002</v>
      </c>
      <c r="G16" s="75">
        <f>SUM(G8:G15)</f>
        <v>963728.74300000013</v>
      </c>
    </row>
    <row r="17" spans="1:9" ht="15.6" x14ac:dyDescent="0.3">
      <c r="A17" s="76"/>
      <c r="B17" s="53" t="s">
        <v>26</v>
      </c>
      <c r="C17" s="77"/>
      <c r="D17" s="78"/>
      <c r="E17" s="79"/>
      <c r="F17" s="78"/>
      <c r="G17" s="80"/>
    </row>
    <row r="18" spans="1:9" ht="15" x14ac:dyDescent="0.25">
      <c r="A18" s="81"/>
      <c r="B18" s="66" t="s">
        <v>8</v>
      </c>
      <c r="C18" s="29" t="s">
        <v>3</v>
      </c>
      <c r="D18" s="28">
        <v>1858.5</v>
      </c>
      <c r="E18" s="20">
        <v>2896.2820000000002</v>
      </c>
      <c r="F18" s="22" t="s">
        <v>3</v>
      </c>
      <c r="G18" s="82">
        <f>E18+D18</f>
        <v>4754.7820000000002</v>
      </c>
    </row>
    <row r="19" spans="1:9" ht="15" x14ac:dyDescent="0.25">
      <c r="A19" s="81"/>
      <c r="B19" s="66" t="s">
        <v>9</v>
      </c>
      <c r="C19" s="29" t="s">
        <v>3</v>
      </c>
      <c r="D19" s="29" t="s">
        <v>3</v>
      </c>
      <c r="E19" s="20">
        <v>3524.1509999999998</v>
      </c>
      <c r="F19" s="29" t="s">
        <v>3</v>
      </c>
      <c r="G19" s="82">
        <f>E19</f>
        <v>3524.1509999999998</v>
      </c>
    </row>
    <row r="20" spans="1:9" ht="15" x14ac:dyDescent="0.25">
      <c r="A20" s="81"/>
      <c r="B20" s="66" t="s">
        <v>13</v>
      </c>
      <c r="C20" s="29" t="s">
        <v>3</v>
      </c>
      <c r="D20" s="30">
        <v>1973.9949999999999</v>
      </c>
      <c r="E20" s="20">
        <v>34317.103999999999</v>
      </c>
      <c r="F20" s="29" t="s">
        <v>3</v>
      </c>
      <c r="G20" s="82">
        <f>E20+D20</f>
        <v>36291.099000000002</v>
      </c>
    </row>
    <row r="21" spans="1:9" ht="15" x14ac:dyDescent="0.25">
      <c r="A21" s="81"/>
      <c r="B21" s="66" t="s">
        <v>16</v>
      </c>
      <c r="C21" s="29" t="s">
        <v>3</v>
      </c>
      <c r="D21" s="29" t="s">
        <v>3</v>
      </c>
      <c r="E21" s="20">
        <v>937.48699999999997</v>
      </c>
      <c r="F21" s="29" t="s">
        <v>3</v>
      </c>
      <c r="G21" s="82">
        <f>E21</f>
        <v>937.48699999999997</v>
      </c>
    </row>
    <row r="22" spans="1:9" ht="15" x14ac:dyDescent="0.25">
      <c r="A22" s="81"/>
      <c r="B22" s="63" t="s">
        <v>37</v>
      </c>
      <c r="C22" s="29" t="s">
        <v>3</v>
      </c>
      <c r="D22" s="29" t="s">
        <v>3</v>
      </c>
      <c r="E22" s="20">
        <v>13059.175999999999</v>
      </c>
      <c r="F22" s="29" t="s">
        <v>3</v>
      </c>
      <c r="G22" s="82">
        <f>E22</f>
        <v>13059.175999999999</v>
      </c>
    </row>
    <row r="23" spans="1:9" ht="15" x14ac:dyDescent="0.25">
      <c r="A23" s="81"/>
      <c r="B23" s="66" t="s">
        <v>10</v>
      </c>
      <c r="C23" s="29"/>
      <c r="D23" s="28">
        <v>574.38</v>
      </c>
      <c r="E23" s="31">
        <v>179853.633</v>
      </c>
      <c r="F23" s="29" t="s">
        <v>3</v>
      </c>
      <c r="G23" s="83">
        <f>E23+D23</f>
        <v>180428.01300000001</v>
      </c>
    </row>
    <row r="24" spans="1:9" ht="15.6" x14ac:dyDescent="0.3">
      <c r="A24" s="76" t="s">
        <v>25</v>
      </c>
      <c r="B24" s="66"/>
      <c r="C24" s="29" t="s">
        <v>3</v>
      </c>
      <c r="D24" s="84">
        <f>SUM(D18:D23)</f>
        <v>4406.875</v>
      </c>
      <c r="E24" s="85">
        <f>SUM(E18:E23)</f>
        <v>234587.83299999998</v>
      </c>
      <c r="F24" s="84">
        <f>SUM(F18:F23)</f>
        <v>0</v>
      </c>
      <c r="G24" s="86">
        <f>SUM(G18:G23)</f>
        <v>238994.70800000001</v>
      </c>
      <c r="H24" s="87"/>
    </row>
    <row r="25" spans="1:9" ht="16.2" thickBot="1" x14ac:dyDescent="0.35">
      <c r="A25" s="88"/>
      <c r="B25" s="89"/>
      <c r="C25" s="71"/>
      <c r="D25" s="90"/>
      <c r="E25" s="91"/>
      <c r="F25" s="92"/>
      <c r="G25" s="93"/>
    </row>
    <row r="26" spans="1:9" ht="15.6" x14ac:dyDescent="0.25">
      <c r="A26" s="94" t="s">
        <v>27</v>
      </c>
      <c r="B26" s="135" t="s">
        <v>28</v>
      </c>
      <c r="C26" s="136"/>
      <c r="D26" s="137"/>
      <c r="E26" s="95"/>
      <c r="F26" s="96"/>
      <c r="G26" s="97"/>
      <c r="H26" s="98"/>
      <c r="I26" s="98"/>
    </row>
    <row r="27" spans="1:9" ht="15.6" x14ac:dyDescent="0.3">
      <c r="A27" s="81"/>
      <c r="B27" s="99"/>
      <c r="C27" s="100" t="s">
        <v>3</v>
      </c>
      <c r="D27" s="28">
        <v>17344.080999999998</v>
      </c>
      <c r="E27" s="31">
        <v>200545.215</v>
      </c>
      <c r="F27" s="28">
        <v>373316.26</v>
      </c>
      <c r="G27" s="86">
        <f>D27+E27+F27</f>
        <v>591205.55599999998</v>
      </c>
      <c r="H27" s="101"/>
      <c r="I27" s="98"/>
    </row>
    <row r="28" spans="1:9" ht="15.6" x14ac:dyDescent="0.3">
      <c r="A28" s="94" t="s">
        <v>29</v>
      </c>
      <c r="B28" s="102" t="s">
        <v>30</v>
      </c>
      <c r="C28" s="103"/>
      <c r="D28" s="104"/>
      <c r="E28" s="105"/>
      <c r="F28" s="104"/>
      <c r="G28" s="106"/>
    </row>
    <row r="29" spans="1:9" ht="15.6" x14ac:dyDescent="0.3">
      <c r="A29" s="107"/>
      <c r="B29" s="99" t="s">
        <v>31</v>
      </c>
      <c r="C29" s="108"/>
      <c r="D29" s="21">
        <v>27606.969000000001</v>
      </c>
      <c r="E29" s="109">
        <v>56661.428999999996</v>
      </c>
      <c r="F29" s="21">
        <v>49260.080999999998</v>
      </c>
      <c r="G29" s="86">
        <f>D29+E29+F29</f>
        <v>133528.47899999999</v>
      </c>
    </row>
    <row r="30" spans="1:9" ht="15.6" thickBot="1" x14ac:dyDescent="0.3">
      <c r="A30" s="110"/>
      <c r="B30" s="111" t="s">
        <v>32</v>
      </c>
      <c r="C30" s="112"/>
      <c r="D30" s="113">
        <v>3.03</v>
      </c>
      <c r="E30" s="113">
        <v>6.2</v>
      </c>
      <c r="F30" s="113">
        <v>11.66</v>
      </c>
      <c r="G30" s="113">
        <f>(G29*100)/G16</f>
        <v>13.855400699613664</v>
      </c>
    </row>
    <row r="31" spans="1:9" ht="15.6" x14ac:dyDescent="0.3">
      <c r="A31" s="114"/>
      <c r="B31" s="115" t="s">
        <v>33</v>
      </c>
      <c r="C31" s="116" t="s">
        <v>3</v>
      </c>
      <c r="D31" s="117"/>
      <c r="E31" s="116" t="s">
        <v>3</v>
      </c>
      <c r="F31" s="117" t="s">
        <v>3</v>
      </c>
      <c r="G31" s="118">
        <v>180.01</v>
      </c>
    </row>
    <row r="32" spans="1:9" ht="30" customHeight="1" thickBot="1" x14ac:dyDescent="0.35">
      <c r="A32" s="119"/>
      <c r="B32" s="120" t="s">
        <v>34</v>
      </c>
      <c r="C32" s="121" t="s">
        <v>3</v>
      </c>
      <c r="D32" s="122"/>
      <c r="E32" s="121" t="s">
        <v>3</v>
      </c>
      <c r="F32" s="122" t="s">
        <v>3</v>
      </c>
      <c r="G32" s="123">
        <f>G16-G24</f>
        <v>724734.03500000015</v>
      </c>
      <c r="H32" s="124"/>
    </row>
    <row r="33" spans="1:7" x14ac:dyDescent="0.25">
      <c r="C33" s="125"/>
      <c r="D33" s="125"/>
      <c r="E33" s="126"/>
      <c r="F33" s="127"/>
      <c r="G33" s="128"/>
    </row>
    <row r="34" spans="1:7" x14ac:dyDescent="0.25">
      <c r="C34" s="125"/>
      <c r="D34" s="125"/>
      <c r="E34" s="126"/>
      <c r="F34" s="127"/>
      <c r="G34" s="128"/>
    </row>
    <row r="35" spans="1:7" x14ac:dyDescent="0.25">
      <c r="C35" s="125"/>
      <c r="D35" s="125"/>
      <c r="E35" s="126"/>
      <c r="F35" s="127"/>
      <c r="G35" s="128"/>
    </row>
    <row r="36" spans="1:7" x14ac:dyDescent="0.25">
      <c r="A36" s="126"/>
      <c r="C36" s="125"/>
      <c r="D36" s="125"/>
      <c r="E36" s="126"/>
      <c r="F36" s="127"/>
      <c r="G36" s="128"/>
    </row>
    <row r="37" spans="1:7" x14ac:dyDescent="0.25">
      <c r="A37" s="126"/>
      <c r="C37" s="125"/>
      <c r="D37" s="125"/>
      <c r="E37" s="126"/>
      <c r="F37" s="127"/>
      <c r="G37" s="128"/>
    </row>
  </sheetData>
  <mergeCells count="3">
    <mergeCell ref="A4:A5"/>
    <mergeCell ref="B4:B5"/>
    <mergeCell ref="B26:D26"/>
  </mergeCells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Отпуск в сеть_из сети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ОПУТ УТК ООО "Горэлектросеть"</cp:lastModifiedBy>
  <dcterms:created xsi:type="dcterms:W3CDTF">2017-02-27T03:08:46Z</dcterms:created>
  <dcterms:modified xsi:type="dcterms:W3CDTF">2024-02-19T08:31:10Z</dcterms:modified>
</cp:coreProperties>
</file>