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4518" yWindow="-92" windowWidth="14033" windowHeight="12528"/>
  </bookViews>
  <sheets>
    <sheet name="Объем переданной энергии" sheetId="2" r:id="rId1"/>
    <sheet name="БЭЭ и М" sheetId="3" state="hidden" r:id="rId2"/>
  </sheets>
  <calcPr calcId="145621"/>
</workbook>
</file>

<file path=xl/calcChain.xml><?xml version="1.0" encoding="utf-8"?>
<calcChain xmlns="http://schemas.openxmlformats.org/spreadsheetml/2006/main">
  <c r="G29" i="3" l="1"/>
  <c r="G27" i="3"/>
  <c r="F24" i="3"/>
  <c r="E24" i="3"/>
  <c r="D24" i="3"/>
  <c r="G23" i="3"/>
  <c r="G22" i="3"/>
  <c r="G21" i="3"/>
  <c r="G20" i="3"/>
  <c r="G19" i="3"/>
  <c r="G18" i="3"/>
  <c r="G24" i="3" s="1"/>
  <c r="F16" i="3"/>
  <c r="E16" i="3"/>
  <c r="D16" i="3"/>
  <c r="C16" i="3"/>
  <c r="G15" i="3"/>
  <c r="G14" i="3"/>
  <c r="G13" i="3"/>
  <c r="G12" i="3"/>
  <c r="G11" i="3"/>
  <c r="G10" i="3"/>
  <c r="G9" i="3"/>
  <c r="G8" i="3"/>
  <c r="G16" i="3" s="1"/>
  <c r="G32" i="3" l="1"/>
  <c r="G30" i="3"/>
  <c r="C6" i="2"/>
  <c r="G6" i="2" l="1"/>
</calcChain>
</file>

<file path=xl/sharedStrings.xml><?xml version="1.0" encoding="utf-8"?>
<sst xmlns="http://schemas.openxmlformats.org/spreadsheetml/2006/main" count="96" uniqueCount="47">
  <si>
    <t>№ п/п</t>
  </si>
  <si>
    <t>Группы потребителей</t>
  </si>
  <si>
    <t>1.1</t>
  </si>
  <si>
    <t>Из сети филиала ПАО"МРСК Сибири"-"Кузбассэнерго-РЭС"</t>
  </si>
  <si>
    <t>-</t>
  </si>
  <si>
    <t>1.2</t>
  </si>
  <si>
    <t>Из сети ООО "ЕвразЭнергоТранс"</t>
  </si>
  <si>
    <t>1.3</t>
  </si>
  <si>
    <t>Из сети ТСО "Сибирь"</t>
  </si>
  <si>
    <t xml:space="preserve">Из сети ООО "ЭнергоПаритет" </t>
  </si>
  <si>
    <t>Из сети ОАО "РЖД"</t>
  </si>
  <si>
    <t>В сети филиала ПАО"МРСК Сибири"-"Кузбассэнерго-РЭС"</t>
  </si>
  <si>
    <t xml:space="preserve">В сети ОАО "РЖД"   </t>
  </si>
  <si>
    <t>В сети ООО "КЭнК" Филиал "Энергосеть г.Новокузнецк"</t>
  </si>
  <si>
    <t>Из сети ООО "КЭнК" Филиал "Энергосеть г.Новокузнецк"</t>
  </si>
  <si>
    <t>тыс. кВт*ч</t>
  </si>
  <si>
    <t>ВН</t>
  </si>
  <si>
    <t>СН1</t>
  </si>
  <si>
    <t>СН2</t>
  </si>
  <si>
    <t xml:space="preserve">НН </t>
  </si>
  <si>
    <t xml:space="preserve">Всего </t>
  </si>
  <si>
    <t>ИНФОРМАЦИЯ</t>
  </si>
  <si>
    <t>1</t>
  </si>
  <si>
    <t>В сети ООО ТСО "Сибирь"</t>
  </si>
  <si>
    <t xml:space="preserve">ВН,тыс </t>
  </si>
  <si>
    <t xml:space="preserve">СН1,тыс </t>
  </si>
  <si>
    <t xml:space="preserve">СН2,тыс </t>
  </si>
  <si>
    <t xml:space="preserve">НН,тыс </t>
  </si>
  <si>
    <t xml:space="preserve">Всего,тыс </t>
  </si>
  <si>
    <t>кВтч</t>
  </si>
  <si>
    <t>Отпуск электроэнергии в сеть ООО "Горэлектросеть":</t>
  </si>
  <si>
    <t>Из сети АО "СибПСК"</t>
  </si>
  <si>
    <t xml:space="preserve">Из сети ООО "ЭнергоТранзит" </t>
  </si>
  <si>
    <t>Итого:</t>
  </si>
  <si>
    <t>Отпуск электроэнергии из сети ООО"Горэлектросеть":</t>
  </si>
  <si>
    <t>В сети АО "СибПСК"</t>
  </si>
  <si>
    <t>Объем переданной потребителям сетевой организации</t>
  </si>
  <si>
    <t>Фактические потери электроэнергии в сети:</t>
  </si>
  <si>
    <t>в абсолютном выражении, тыс.кВт*ч:</t>
  </si>
  <si>
    <t>в относительном выражении %:</t>
  </si>
  <si>
    <t>Фактическая расчетная мощность приема в сеть ССК, МВт:</t>
  </si>
  <si>
    <t>Технологический расход (Суммарный сальдированный переток электроэнергии):</t>
  </si>
  <si>
    <t>о балансе электрической энергии и мощности (факт 2020 г.)</t>
  </si>
  <si>
    <t>2020г.</t>
  </si>
  <si>
    <t xml:space="preserve">В сети ООО "ЭнергоПаритет" </t>
  </si>
  <si>
    <t>Объем переданной электроэнергии по договорам об оказании услуг по передаче электроэнергии потребителям сетевой организации</t>
  </si>
  <si>
    <t>Об объеме переданной электроэнергии по договорам об оказании услуг по передаче электроэнергии потребителям сетевой организации в разрезе уровней напряжений, используемых для ценообразования (факт 2024 г.)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</si>
</sst>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.000"/>
    <numFmt numFmtId="165" formatCode="_(* #,##0.00_);_(* \(#,##0.00\);_(* &quot;-&quot;??_);_(@_)"/>
    <numFmt numFmtId="166" formatCode="0.000"/>
    <numFmt numFmtId="167" formatCode="_(* #,##0.000_);_(* \(#,##0.000\);_(* &quot;-&quot;??_);_(@_)"/>
    <numFmt numFmtId="168" formatCode="_(* #,##0_);_(* \(#,##0\);_(* &quot;-&quot;??_);_(@_)"/>
  </numFmts>
  <fonts count="18" x14ac:knownFonts="1"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i/>
      <sz val="8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8"/>
      <name val="Arial"/>
      <family val="2"/>
      <charset val="204"/>
    </font>
    <font>
      <b/>
      <sz val="14"/>
      <name val="Arial"/>
      <family val="2"/>
      <charset val="204"/>
    </font>
    <font>
      <sz val="12"/>
      <name val="Arial"/>
      <family val="2"/>
      <charset val="204"/>
    </font>
    <font>
      <sz val="11"/>
      <name val="Arial"/>
      <family val="2"/>
      <charset val="204"/>
    </font>
    <font>
      <b/>
      <sz val="12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i/>
      <sz val="9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0" fontId="1" fillId="0" borderId="0"/>
  </cellStyleXfs>
  <cellXfs count="149">
    <xf numFmtId="0" fontId="0" fillId="0" borderId="0" xfId="0"/>
    <xf numFmtId="0" fontId="3" fillId="0" borderId="0" xfId="0" applyFont="1" applyFill="1"/>
    <xf numFmtId="0" fontId="4" fillId="0" borderId="0" xfId="0" applyFont="1" applyFill="1"/>
    <xf numFmtId="0" fontId="2" fillId="0" borderId="0" xfId="0" applyFont="1"/>
    <xf numFmtId="0" fontId="4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/>
    </xf>
    <xf numFmtId="0" fontId="7" fillId="0" borderId="0" xfId="0" applyFont="1" applyFill="1"/>
    <xf numFmtId="0" fontId="8" fillId="0" borderId="0" xfId="0" applyFont="1" applyFill="1"/>
    <xf numFmtId="0" fontId="9" fillId="0" borderId="0" xfId="0" applyFont="1"/>
    <xf numFmtId="0" fontId="8" fillId="0" borderId="0" xfId="0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6" fillId="0" borderId="2" xfId="0" applyFont="1" applyFill="1" applyBorder="1" applyAlignment="1">
      <alignment horizontal="center" vertical="top"/>
    </xf>
    <xf numFmtId="0" fontId="6" fillId="0" borderId="0" xfId="0" applyFont="1" applyAlignment="1">
      <alignment vertical="top"/>
    </xf>
    <xf numFmtId="0" fontId="6" fillId="0" borderId="4" xfId="0" applyFont="1" applyFill="1" applyBorder="1" applyAlignment="1">
      <alignment horizontal="center" vertical="top"/>
    </xf>
    <xf numFmtId="49" fontId="6" fillId="0" borderId="17" xfId="0" applyNumberFormat="1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vertical="center" wrapText="1"/>
    </xf>
    <xf numFmtId="0" fontId="1" fillId="0" borderId="0" xfId="0" applyFont="1" applyFill="1"/>
    <xf numFmtId="0" fontId="10" fillId="0" borderId="0" xfId="0" applyFont="1" applyFill="1"/>
    <xf numFmtId="0" fontId="1" fillId="0" borderId="0" xfId="0" applyFont="1"/>
    <xf numFmtId="0" fontId="10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1" fillId="0" borderId="0" xfId="0" applyFont="1" applyFill="1"/>
    <xf numFmtId="0" fontId="12" fillId="0" borderId="0" xfId="0" applyFont="1" applyFill="1"/>
    <xf numFmtId="0" fontId="13" fillId="0" borderId="0" xfId="0" applyFont="1" applyFill="1"/>
    <xf numFmtId="0" fontId="14" fillId="0" borderId="0" xfId="0" applyFont="1" applyFill="1"/>
    <xf numFmtId="0" fontId="1" fillId="0" borderId="0" xfId="0" applyFont="1" applyFill="1" applyAlignment="1">
      <alignment horizontal="right"/>
    </xf>
    <xf numFmtId="0" fontId="1" fillId="0" borderId="20" xfId="0" applyFont="1" applyFill="1" applyBorder="1" applyAlignment="1">
      <alignment horizontal="center"/>
    </xf>
    <xf numFmtId="0" fontId="1" fillId="0" borderId="19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5" fillId="0" borderId="22" xfId="0" applyFont="1" applyFill="1" applyBorder="1" applyAlignment="1">
      <alignment horizontal="center"/>
    </xf>
    <xf numFmtId="0" fontId="15" fillId="0" borderId="21" xfId="0" applyFont="1" applyFill="1" applyBorder="1" applyAlignment="1">
      <alignment horizontal="center"/>
    </xf>
    <xf numFmtId="0" fontId="15" fillId="0" borderId="4" xfId="0" applyFont="1" applyFill="1" applyBorder="1" applyAlignment="1">
      <alignment horizontal="center"/>
    </xf>
    <xf numFmtId="0" fontId="16" fillId="0" borderId="5" xfId="0" applyFont="1" applyFill="1" applyBorder="1" applyAlignment="1">
      <alignment horizontal="center"/>
    </xf>
    <xf numFmtId="0" fontId="16" fillId="0" borderId="6" xfId="0" applyFont="1" applyFill="1" applyBorder="1" applyAlignment="1">
      <alignment horizontal="center"/>
    </xf>
    <xf numFmtId="0" fontId="16" fillId="0" borderId="7" xfId="0" applyFont="1" applyFill="1" applyBorder="1" applyAlignment="1">
      <alignment horizontal="center"/>
    </xf>
    <xf numFmtId="0" fontId="16" fillId="0" borderId="8" xfId="0" applyFont="1" applyFill="1" applyBorder="1" applyAlignment="1">
      <alignment horizontal="right"/>
    </xf>
    <xf numFmtId="49" fontId="14" fillId="0" borderId="9" xfId="0" applyNumberFormat="1" applyFont="1" applyFill="1" applyBorder="1" applyAlignment="1">
      <alignment horizontal="center"/>
    </xf>
    <xf numFmtId="0" fontId="14" fillId="0" borderId="9" xfId="0" applyFont="1" applyFill="1" applyBorder="1"/>
    <xf numFmtId="0" fontId="1" fillId="0" borderId="9" xfId="0" applyFont="1" applyFill="1" applyBorder="1"/>
    <xf numFmtId="0" fontId="1" fillId="0" borderId="23" xfId="0" applyFont="1" applyFill="1" applyBorder="1"/>
    <xf numFmtId="0" fontId="1" fillId="0" borderId="24" xfId="0" applyFont="1" applyFill="1" applyBorder="1"/>
    <xf numFmtId="0" fontId="1" fillId="0" borderId="10" xfId="0" applyFont="1" applyFill="1" applyBorder="1" applyAlignment="1">
      <alignment horizontal="right"/>
    </xf>
    <xf numFmtId="49" fontId="0" fillId="0" borderId="9" xfId="0" applyNumberFormat="1" applyFill="1" applyBorder="1" applyAlignment="1">
      <alignment horizontal="center"/>
    </xf>
    <xf numFmtId="0" fontId="12" fillId="0" borderId="9" xfId="2" applyFont="1" applyFill="1" applyBorder="1"/>
    <xf numFmtId="164" fontId="12" fillId="0" borderId="9" xfId="1" applyNumberFormat="1" applyFont="1" applyFill="1" applyBorder="1"/>
    <xf numFmtId="164" fontId="12" fillId="0" borderId="23" xfId="1" applyNumberFormat="1" applyFont="1" applyFill="1" applyBorder="1"/>
    <xf numFmtId="164" fontId="12" fillId="0" borderId="24" xfId="1" applyNumberFormat="1" applyFont="1" applyFill="1" applyBorder="1"/>
    <xf numFmtId="164" fontId="12" fillId="0" borderId="23" xfId="0" applyNumberFormat="1" applyFont="1" applyFill="1" applyBorder="1" applyAlignment="1">
      <alignment horizontal="right"/>
    </xf>
    <xf numFmtId="164" fontId="12" fillId="0" borderId="25" xfId="1" applyNumberFormat="1" applyFont="1" applyFill="1" applyBorder="1" applyAlignment="1">
      <alignment horizontal="right"/>
    </xf>
    <xf numFmtId="49" fontId="1" fillId="0" borderId="9" xfId="0" applyNumberFormat="1" applyFont="1" applyFill="1" applyBorder="1" applyAlignment="1">
      <alignment horizontal="center"/>
    </xf>
    <xf numFmtId="164" fontId="12" fillId="0" borderId="23" xfId="1" applyNumberFormat="1" applyFont="1" applyFill="1" applyBorder="1" applyAlignment="1">
      <alignment horizontal="center"/>
    </xf>
    <xf numFmtId="164" fontId="12" fillId="0" borderId="23" xfId="0" applyNumberFormat="1" applyFont="1" applyFill="1" applyBorder="1" applyAlignment="1">
      <alignment horizontal="center"/>
    </xf>
    <xf numFmtId="164" fontId="12" fillId="0" borderId="9" xfId="1" applyNumberFormat="1" applyFont="1" applyBorder="1" applyAlignment="1">
      <alignment horizontal="center"/>
    </xf>
    <xf numFmtId="164" fontId="12" fillId="0" borderId="23" xfId="0" applyNumberFormat="1" applyFont="1" applyFill="1" applyBorder="1"/>
    <xf numFmtId="164" fontId="12" fillId="0" borderId="24" xfId="1" applyNumberFormat="1" applyFont="1" applyBorder="1" applyAlignment="1">
      <alignment horizontal="center"/>
    </xf>
    <xf numFmtId="164" fontId="12" fillId="0" borderId="24" xfId="1" applyNumberFormat="1" applyFont="1" applyBorder="1"/>
    <xf numFmtId="164" fontId="12" fillId="0" borderId="23" xfId="1" applyNumberFormat="1" applyFont="1" applyFill="1" applyBorder="1" applyAlignment="1">
      <alignment horizontal="right"/>
    </xf>
    <xf numFmtId="164" fontId="12" fillId="0" borderId="15" xfId="1" applyNumberFormat="1" applyFont="1" applyBorder="1" applyAlignment="1">
      <alignment horizontal="right"/>
    </xf>
    <xf numFmtId="0" fontId="12" fillId="0" borderId="26" xfId="0" applyFont="1" applyFill="1" applyBorder="1"/>
    <xf numFmtId="164" fontId="12" fillId="0" borderId="27" xfId="1" applyNumberFormat="1" applyFont="1" applyFill="1" applyBorder="1" applyAlignment="1">
      <alignment horizontal="center"/>
    </xf>
    <xf numFmtId="164" fontId="12" fillId="0" borderId="28" xfId="1" applyNumberFormat="1" applyFont="1" applyFill="1" applyBorder="1" applyAlignment="1">
      <alignment horizontal="center"/>
    </xf>
    <xf numFmtId="0" fontId="12" fillId="0" borderId="9" xfId="0" applyFont="1" applyFill="1" applyBorder="1"/>
    <xf numFmtId="164" fontId="12" fillId="0" borderId="12" xfId="1" applyNumberFormat="1" applyFont="1" applyFill="1" applyBorder="1" applyAlignment="1">
      <alignment horizontal="center"/>
    </xf>
    <xf numFmtId="164" fontId="12" fillId="0" borderId="13" xfId="1" applyNumberFormat="1" applyFont="1" applyFill="1" applyBorder="1"/>
    <xf numFmtId="164" fontId="12" fillId="0" borderId="16" xfId="1" applyNumberFormat="1" applyFont="1" applyFill="1" applyBorder="1" applyAlignment="1">
      <alignment horizontal="right"/>
    </xf>
    <xf numFmtId="0" fontId="14" fillId="0" borderId="11" xfId="0" applyFont="1" applyFill="1" applyBorder="1" applyAlignment="1">
      <alignment horizontal="center"/>
    </xf>
    <xf numFmtId="0" fontId="12" fillId="0" borderId="12" xfId="0" applyFont="1" applyFill="1" applyBorder="1"/>
    <xf numFmtId="164" fontId="14" fillId="0" borderId="17" xfId="1" applyNumberFormat="1" applyFont="1" applyFill="1" applyBorder="1"/>
    <xf numFmtId="164" fontId="14" fillId="0" borderId="29" xfId="1" applyNumberFormat="1" applyFont="1" applyFill="1" applyBorder="1"/>
    <xf numFmtId="164" fontId="14" fillId="0" borderId="30" xfId="1" applyNumberFormat="1" applyFont="1" applyFill="1" applyBorder="1"/>
    <xf numFmtId="164" fontId="14" fillId="0" borderId="18" xfId="1" applyNumberFormat="1" applyFont="1" applyFill="1" applyBorder="1"/>
    <xf numFmtId="0" fontId="14" fillId="0" borderId="9" xfId="0" applyFont="1" applyFill="1" applyBorder="1" applyAlignment="1">
      <alignment horizontal="center"/>
    </xf>
    <xf numFmtId="0" fontId="12" fillId="0" borderId="6" xfId="0" applyFont="1" applyBorder="1"/>
    <xf numFmtId="0" fontId="12" fillId="0" borderId="23" xfId="0" applyFont="1" applyBorder="1"/>
    <xf numFmtId="0" fontId="12" fillId="0" borderId="24" xfId="0" applyFont="1" applyBorder="1"/>
    <xf numFmtId="0" fontId="12" fillId="0" borderId="31" xfId="0" applyFont="1" applyBorder="1"/>
    <xf numFmtId="0" fontId="1" fillId="0" borderId="9" xfId="0" applyFont="1" applyFill="1" applyBorder="1" applyAlignment="1">
      <alignment horizontal="center"/>
    </xf>
    <xf numFmtId="164" fontId="12" fillId="0" borderId="23" xfId="1" applyNumberFormat="1" applyFont="1" applyBorder="1" applyAlignment="1">
      <alignment horizontal="center"/>
    </xf>
    <xf numFmtId="164" fontId="12" fillId="0" borderId="10" xfId="0" applyNumberFormat="1" applyFont="1" applyFill="1" applyBorder="1" applyAlignment="1">
      <alignment horizontal="right"/>
    </xf>
    <xf numFmtId="164" fontId="12" fillId="0" borderId="23" xfId="1" applyNumberFormat="1" applyFont="1" applyBorder="1" applyAlignment="1">
      <alignment horizontal="right"/>
    </xf>
    <xf numFmtId="164" fontId="12" fillId="0" borderId="24" xfId="1" applyNumberFormat="1" applyFont="1" applyFill="1" applyBorder="1" applyAlignment="1">
      <alignment horizontal="right"/>
    </xf>
    <xf numFmtId="164" fontId="12" fillId="2" borderId="10" xfId="0" applyNumberFormat="1" applyFont="1" applyFill="1" applyBorder="1" applyAlignment="1">
      <alignment horizontal="right"/>
    </xf>
    <xf numFmtId="164" fontId="14" fillId="0" borderId="23" xfId="1" applyNumberFormat="1" applyFont="1" applyFill="1" applyBorder="1"/>
    <xf numFmtId="164" fontId="14" fillId="0" borderId="24" xfId="1" applyNumberFormat="1" applyFont="1" applyFill="1" applyBorder="1"/>
    <xf numFmtId="164" fontId="14" fillId="0" borderId="10" xfId="1" applyNumberFormat="1" applyFont="1" applyFill="1" applyBorder="1"/>
    <xf numFmtId="164" fontId="0" fillId="0" borderId="0" xfId="0" applyNumberFormat="1"/>
    <xf numFmtId="0" fontId="14" fillId="0" borderId="15" xfId="0" applyFont="1" applyFill="1" applyBorder="1" applyAlignment="1">
      <alignment horizontal="center"/>
    </xf>
    <xf numFmtId="0" fontId="12" fillId="0" borderId="15" xfId="0" applyFont="1" applyFill="1" applyBorder="1"/>
    <xf numFmtId="166" fontId="14" fillId="0" borderId="12" xfId="1" applyNumberFormat="1" applyFont="1" applyFill="1" applyBorder="1"/>
    <xf numFmtId="167" fontId="14" fillId="0" borderId="28" xfId="1" applyNumberFormat="1" applyFont="1" applyFill="1" applyBorder="1"/>
    <xf numFmtId="166" fontId="14" fillId="0" borderId="27" xfId="1" applyNumberFormat="1" applyFont="1" applyFill="1" applyBorder="1"/>
    <xf numFmtId="167" fontId="14" fillId="0" borderId="25" xfId="1" applyNumberFormat="1" applyFont="1" applyFill="1" applyBorder="1" applyAlignment="1">
      <alignment horizontal="right"/>
    </xf>
    <xf numFmtId="49" fontId="14" fillId="0" borderId="9" xfId="0" applyNumberFormat="1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168" fontId="14" fillId="0" borderId="6" xfId="1" applyNumberFormat="1" applyFont="1" applyFill="1" applyBorder="1" applyAlignment="1">
      <alignment horizontal="center" vertical="center" wrapText="1"/>
    </xf>
    <xf numFmtId="0" fontId="0" fillId="0" borderId="0" xfId="0" applyBorder="1"/>
    <xf numFmtId="0" fontId="12" fillId="0" borderId="23" xfId="0" applyFont="1" applyFill="1" applyBorder="1"/>
    <xf numFmtId="167" fontId="12" fillId="0" borderId="24" xfId="1" applyNumberFormat="1" applyFont="1" applyFill="1" applyBorder="1" applyAlignment="1">
      <alignment horizontal="center"/>
    </xf>
    <xf numFmtId="167" fontId="12" fillId="0" borderId="0" xfId="1" applyNumberFormat="1" applyFont="1" applyFill="1" applyBorder="1" applyAlignment="1"/>
    <xf numFmtId="0" fontId="14" fillId="0" borderId="32" xfId="0" applyFont="1" applyFill="1" applyBorder="1"/>
    <xf numFmtId="0" fontId="12" fillId="0" borderId="33" xfId="0" applyFont="1" applyFill="1" applyBorder="1" applyAlignment="1">
      <alignment horizontal="center"/>
    </xf>
    <xf numFmtId="0" fontId="12" fillId="0" borderId="32" xfId="0" applyFont="1" applyFill="1" applyBorder="1" applyAlignment="1">
      <alignment horizontal="center"/>
    </xf>
    <xf numFmtId="168" fontId="12" fillId="0" borderId="33" xfId="0" applyNumberFormat="1" applyFont="1" applyFill="1" applyBorder="1" applyAlignment="1">
      <alignment horizontal="center"/>
    </xf>
    <xf numFmtId="168" fontId="14" fillId="0" borderId="14" xfId="1" applyNumberFormat="1" applyFont="1" applyFill="1" applyBorder="1" applyAlignment="1">
      <alignment horizontal="center"/>
    </xf>
    <xf numFmtId="16" fontId="1" fillId="0" borderId="9" xfId="0" applyNumberFormat="1" applyFont="1" applyFill="1" applyBorder="1" applyAlignment="1">
      <alignment horizontal="center"/>
    </xf>
    <xf numFmtId="0" fontId="12" fillId="0" borderId="24" xfId="0" applyFont="1" applyFill="1" applyBorder="1" applyAlignment="1">
      <alignment horizontal="center"/>
    </xf>
    <xf numFmtId="164" fontId="12" fillId="0" borderId="24" xfId="0" applyNumberFormat="1" applyFont="1" applyFill="1" applyBorder="1" applyAlignment="1">
      <alignment horizontal="right"/>
    </xf>
    <xf numFmtId="16" fontId="1" fillId="0" borderId="15" xfId="0" applyNumberFormat="1" applyFont="1" applyFill="1" applyBorder="1" applyAlignment="1">
      <alignment horizontal="center"/>
    </xf>
    <xf numFmtId="0" fontId="12" fillId="0" borderId="27" xfId="0" applyFont="1" applyFill="1" applyBorder="1"/>
    <xf numFmtId="0" fontId="12" fillId="0" borderId="28" xfId="0" applyFont="1" applyFill="1" applyBorder="1" applyAlignment="1">
      <alignment horizontal="center"/>
    </xf>
    <xf numFmtId="4" fontId="12" fillId="0" borderId="27" xfId="0" applyNumberFormat="1" applyFont="1" applyFill="1" applyBorder="1" applyAlignment="1">
      <alignment horizontal="right"/>
    </xf>
    <xf numFmtId="0" fontId="1" fillId="0" borderId="6" xfId="0" applyFont="1" applyFill="1" applyBorder="1"/>
    <xf numFmtId="0" fontId="14" fillId="0" borderId="7" xfId="0" applyFont="1" applyFill="1" applyBorder="1"/>
    <xf numFmtId="0" fontId="12" fillId="0" borderId="6" xfId="0" applyFont="1" applyFill="1" applyBorder="1" applyAlignment="1">
      <alignment horizontal="center"/>
    </xf>
    <xf numFmtId="0" fontId="12" fillId="0" borderId="7" xfId="0" applyFont="1" applyFill="1" applyBorder="1" applyAlignment="1">
      <alignment horizontal="center"/>
    </xf>
    <xf numFmtId="0" fontId="14" fillId="0" borderId="6" xfId="0" applyFont="1" applyBorder="1"/>
    <xf numFmtId="0" fontId="1" fillId="0" borderId="12" xfId="0" applyFont="1" applyFill="1" applyBorder="1"/>
    <xf numFmtId="2" fontId="14" fillId="0" borderId="13" xfId="0" applyNumberFormat="1" applyFont="1" applyFill="1" applyBorder="1" applyAlignment="1">
      <alignment horizontal="left" vertical="center" wrapText="1"/>
    </xf>
    <xf numFmtId="0" fontId="12" fillId="0" borderId="12" xfId="0" applyFont="1" applyFill="1" applyBorder="1" applyAlignment="1">
      <alignment horizontal="center"/>
    </xf>
    <xf numFmtId="0" fontId="12" fillId="0" borderId="13" xfId="0" applyFont="1" applyFill="1" applyBorder="1" applyAlignment="1">
      <alignment horizontal="center"/>
    </xf>
    <xf numFmtId="4" fontId="14" fillId="0" borderId="12" xfId="0" applyNumberFormat="1" applyFont="1" applyBorder="1"/>
    <xf numFmtId="4" fontId="0" fillId="0" borderId="0" xfId="0" applyNumberFormat="1"/>
    <xf numFmtId="49" fontId="17" fillId="0" borderId="0" xfId="0" applyNumberFormat="1" applyFont="1" applyFill="1" applyBorder="1" applyAlignment="1">
      <alignment horizontal="center"/>
    </xf>
    <xf numFmtId="0" fontId="17" fillId="0" borderId="0" xfId="0" applyFont="1" applyFill="1" applyBorder="1"/>
    <xf numFmtId="0" fontId="17" fillId="0" borderId="0" xfId="0" applyNumberFormat="1" applyFont="1" applyFill="1" applyBorder="1"/>
    <xf numFmtId="0" fontId="17" fillId="0" borderId="0" xfId="0" applyNumberFormat="1" applyFont="1" applyFill="1" applyBorder="1" applyAlignment="1">
      <alignment horizontal="right"/>
    </xf>
    <xf numFmtId="0" fontId="1" fillId="0" borderId="0" xfId="0" applyFont="1" applyAlignment="1">
      <alignment horizontal="right"/>
    </xf>
    <xf numFmtId="0" fontId="6" fillId="0" borderId="1" xfId="0" applyFont="1" applyFill="1" applyBorder="1" applyAlignment="1">
      <alignment horizontal="center" vertical="top"/>
    </xf>
    <xf numFmtId="0" fontId="6" fillId="0" borderId="3" xfId="0" applyFont="1" applyFill="1" applyBorder="1" applyAlignment="1">
      <alignment horizontal="center" vertical="top"/>
    </xf>
    <xf numFmtId="3" fontId="5" fillId="0" borderId="17" xfId="0" applyNumberFormat="1" applyFont="1" applyFill="1" applyBorder="1" applyAlignment="1">
      <alignment horizontal="center" vertical="center"/>
    </xf>
    <xf numFmtId="0" fontId="6" fillId="0" borderId="19" xfId="0" applyFont="1" applyFill="1" applyBorder="1" applyAlignment="1">
      <alignment horizontal="center" vertical="top"/>
    </xf>
    <xf numFmtId="0" fontId="6" fillId="0" borderId="21" xfId="0" applyFont="1" applyFill="1" applyBorder="1" applyAlignment="1">
      <alignment horizontal="center" vertical="top"/>
    </xf>
    <xf numFmtId="164" fontId="5" fillId="0" borderId="29" xfId="0" applyNumberFormat="1" applyFont="1" applyFill="1" applyBorder="1" applyAlignment="1">
      <alignment horizontal="center" vertical="center"/>
    </xf>
    <xf numFmtId="0" fontId="6" fillId="0" borderId="20" xfId="0" applyFont="1" applyFill="1" applyBorder="1" applyAlignment="1">
      <alignment horizontal="center" vertical="top"/>
    </xf>
    <xf numFmtId="0" fontId="6" fillId="0" borderId="22" xfId="0" applyFont="1" applyFill="1" applyBorder="1" applyAlignment="1">
      <alignment horizontal="center" vertical="top"/>
    </xf>
    <xf numFmtId="164" fontId="5" fillId="0" borderId="30" xfId="0" applyNumberFormat="1" applyFont="1" applyFill="1" applyBorder="1" applyAlignment="1">
      <alignment horizontal="center" vertical="center"/>
    </xf>
    <xf numFmtId="164" fontId="6" fillId="0" borderId="18" xfId="1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top" shrinkToFit="1"/>
    </xf>
    <xf numFmtId="0" fontId="6" fillId="0" borderId="3" xfId="0" applyFont="1" applyFill="1" applyBorder="1" applyAlignment="1">
      <alignment horizontal="center" vertical="top" shrinkToFit="1"/>
    </xf>
    <xf numFmtId="0" fontId="7" fillId="0" borderId="0" xfId="0" applyFont="1" applyFill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shrinkToFit="1"/>
    </xf>
    <xf numFmtId="0" fontId="1" fillId="0" borderId="3" xfId="0" applyFont="1" applyFill="1" applyBorder="1" applyAlignment="1">
      <alignment horizontal="center" vertical="center" shrinkToFit="1"/>
    </xf>
    <xf numFmtId="0" fontId="1" fillId="0" borderId="19" xfId="0" applyFont="1" applyFill="1" applyBorder="1" applyAlignment="1">
      <alignment horizontal="center" vertical="center" shrinkToFit="1"/>
    </xf>
    <xf numFmtId="0" fontId="1" fillId="0" borderId="21" xfId="0" applyFont="1" applyFill="1" applyBorder="1" applyAlignment="1">
      <alignment horizontal="center" vertical="center" shrinkToFit="1"/>
    </xf>
    <xf numFmtId="0" fontId="14" fillId="0" borderId="5" xfId="0" applyFont="1" applyFill="1" applyBorder="1" applyAlignment="1">
      <alignment horizontal="left" vertical="center" wrapText="1"/>
    </xf>
    <xf numFmtId="0" fontId="14" fillId="0" borderId="7" xfId="0" applyFont="1" applyFill="1" applyBorder="1" applyAlignment="1">
      <alignment horizontal="left" vertical="center" wrapText="1"/>
    </xf>
    <xf numFmtId="0" fontId="14" fillId="0" borderId="8" xfId="0" applyFont="1" applyFill="1" applyBorder="1" applyAlignment="1">
      <alignment horizontal="left" vertical="center" wrapText="1"/>
    </xf>
  </cellXfs>
  <cellStyles count="3">
    <cellStyle name="Обычный" xfId="0" builtinId="0"/>
    <cellStyle name="Обычный_Лист1" xfId="2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"/>
  <sheetViews>
    <sheetView showGridLines="0" tabSelected="1" workbookViewId="0">
      <selection activeCell="D6" sqref="D6:F6"/>
    </sheetView>
  </sheetViews>
  <sheetFormatPr defaultColWidth="9.125" defaultRowHeight="13.1" x14ac:dyDescent="0.25"/>
  <cols>
    <col min="1" max="1" width="7" style="3" bestFit="1" customWidth="1"/>
    <col min="2" max="2" width="71" style="3" customWidth="1"/>
    <col min="3" max="3" width="18.5" style="3" customWidth="1"/>
    <col min="4" max="4" width="17.5" style="3" customWidth="1"/>
    <col min="5" max="5" width="16.625" style="3" customWidth="1"/>
    <col min="6" max="6" width="16" style="3" customWidth="1"/>
    <col min="7" max="7" width="16.625" style="6" customWidth="1"/>
    <col min="8" max="8" width="14.375" style="3" bestFit="1" customWidth="1"/>
    <col min="9" max="16384" width="9.125" style="3"/>
  </cols>
  <sheetData>
    <row r="1" spans="1:7" ht="17.7" x14ac:dyDescent="0.3">
      <c r="A1" s="1" t="s">
        <v>21</v>
      </c>
      <c r="C1" s="2"/>
      <c r="D1" s="2"/>
      <c r="F1" s="4"/>
      <c r="G1" s="5"/>
    </row>
    <row r="2" spans="1:7" s="9" customFormat="1" ht="60.75" customHeight="1" x14ac:dyDescent="0.25">
      <c r="A2" s="141" t="s">
        <v>46</v>
      </c>
      <c r="B2" s="141"/>
      <c r="C2" s="141"/>
      <c r="D2" s="141"/>
      <c r="E2" s="141"/>
      <c r="F2" s="141"/>
      <c r="G2" s="141"/>
    </row>
    <row r="3" spans="1:7" s="9" customFormat="1" ht="18.350000000000001" thickBot="1" x14ac:dyDescent="0.35">
      <c r="A3" s="7"/>
      <c r="B3" s="7"/>
      <c r="C3" s="8"/>
      <c r="D3" s="8"/>
      <c r="F3" s="10"/>
      <c r="G3" s="11"/>
    </row>
    <row r="4" spans="1:7" s="13" customFormat="1" ht="15.05" x14ac:dyDescent="0.2">
      <c r="A4" s="139" t="s">
        <v>0</v>
      </c>
      <c r="B4" s="139" t="s">
        <v>1</v>
      </c>
      <c r="C4" s="129" t="s">
        <v>16</v>
      </c>
      <c r="D4" s="132" t="s">
        <v>17</v>
      </c>
      <c r="E4" s="135" t="s">
        <v>18</v>
      </c>
      <c r="F4" s="132" t="s">
        <v>19</v>
      </c>
      <c r="G4" s="12" t="s">
        <v>20</v>
      </c>
    </row>
    <row r="5" spans="1:7" s="13" customFormat="1" ht="15.75" thickBot="1" x14ac:dyDescent="0.25">
      <c r="A5" s="140"/>
      <c r="B5" s="140"/>
      <c r="C5" s="130" t="s">
        <v>15</v>
      </c>
      <c r="D5" s="133" t="s">
        <v>15</v>
      </c>
      <c r="E5" s="136" t="s">
        <v>15</v>
      </c>
      <c r="F5" s="133" t="s">
        <v>15</v>
      </c>
      <c r="G5" s="14" t="s">
        <v>15</v>
      </c>
    </row>
    <row r="6" spans="1:7" ht="45.85" thickBot="1" x14ac:dyDescent="0.3">
      <c r="A6" s="15" t="s">
        <v>22</v>
      </c>
      <c r="B6" s="16" t="s">
        <v>45</v>
      </c>
      <c r="C6" s="131" t="str">
        <f>'БЭЭ и М'!C27</f>
        <v>-</v>
      </c>
      <c r="D6" s="134">
        <v>16194.795</v>
      </c>
      <c r="E6" s="137">
        <v>222661.83</v>
      </c>
      <c r="F6" s="134">
        <v>427695.261</v>
      </c>
      <c r="G6" s="138">
        <f>D6+E6+F6</f>
        <v>666551.88599999994</v>
      </c>
    </row>
  </sheetData>
  <mergeCells count="3">
    <mergeCell ref="A4:A5"/>
    <mergeCell ref="B4:B5"/>
    <mergeCell ref="A2:G2"/>
  </mergeCells>
  <pageMargins left="0.75" right="0.75" top="1" bottom="1" header="0.5" footer="0.5"/>
  <pageSetup paperSize="9" scale="81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7"/>
  <sheetViews>
    <sheetView topLeftCell="A7" workbookViewId="0">
      <selection activeCell="H26" sqref="H26"/>
    </sheetView>
  </sheetViews>
  <sheetFormatPr defaultRowHeight="12.45" x14ac:dyDescent="0.2"/>
  <cols>
    <col min="1" max="1" width="10" style="19" customWidth="1"/>
    <col min="2" max="2" width="70" style="19" customWidth="1"/>
    <col min="3" max="3" width="18.5" style="19" customWidth="1"/>
    <col min="4" max="4" width="17.5" style="19" customWidth="1"/>
    <col min="5" max="5" width="16.625" style="19" customWidth="1"/>
    <col min="6" max="6" width="16" style="19" customWidth="1"/>
    <col min="7" max="7" width="16.625" style="128" customWidth="1"/>
    <col min="8" max="8" width="14.375" bestFit="1" customWidth="1"/>
  </cols>
  <sheetData>
    <row r="1" spans="1:7" ht="17.7" x14ac:dyDescent="0.3">
      <c r="A1" s="17"/>
      <c r="B1" s="1" t="s">
        <v>21</v>
      </c>
      <c r="C1" s="18"/>
      <c r="D1" s="18"/>
      <c r="F1" s="20"/>
      <c r="G1" s="21"/>
    </row>
    <row r="2" spans="1:7" ht="17.7" x14ac:dyDescent="0.3">
      <c r="A2" s="22"/>
      <c r="B2" s="7" t="s">
        <v>42</v>
      </c>
      <c r="C2" s="18"/>
      <c r="D2" s="18"/>
      <c r="F2" s="20"/>
      <c r="G2" s="21"/>
    </row>
    <row r="3" spans="1:7" ht="15.75" thickBot="1" x14ac:dyDescent="0.3">
      <c r="A3" s="17"/>
      <c r="B3" s="23"/>
      <c r="C3" s="24"/>
      <c r="D3" s="24"/>
      <c r="E3" s="25" t="s">
        <v>43</v>
      </c>
      <c r="F3" s="18"/>
      <c r="G3" s="26"/>
    </row>
    <row r="4" spans="1:7" x14ac:dyDescent="0.2">
      <c r="A4" s="142" t="s">
        <v>0</v>
      </c>
      <c r="B4" s="144" t="s">
        <v>1</v>
      </c>
      <c r="C4" s="27" t="s">
        <v>24</v>
      </c>
      <c r="D4" s="28" t="s">
        <v>25</v>
      </c>
      <c r="E4" s="27" t="s">
        <v>26</v>
      </c>
      <c r="F4" s="28" t="s">
        <v>27</v>
      </c>
      <c r="G4" s="29" t="s">
        <v>28</v>
      </c>
    </row>
    <row r="5" spans="1:7" ht="13.1" thickBot="1" x14ac:dyDescent="0.25">
      <c r="A5" s="143"/>
      <c r="B5" s="145"/>
      <c r="C5" s="30" t="s">
        <v>29</v>
      </c>
      <c r="D5" s="31" t="s">
        <v>29</v>
      </c>
      <c r="E5" s="30" t="s">
        <v>29</v>
      </c>
      <c r="F5" s="31" t="s">
        <v>29</v>
      </c>
      <c r="G5" s="32" t="s">
        <v>29</v>
      </c>
    </row>
    <row r="6" spans="1:7" x14ac:dyDescent="0.2">
      <c r="A6" s="33"/>
      <c r="B6" s="33"/>
      <c r="C6" s="33"/>
      <c r="D6" s="34"/>
      <c r="E6" s="35"/>
      <c r="F6" s="34"/>
      <c r="G6" s="36"/>
    </row>
    <row r="7" spans="1:7" ht="15.05" x14ac:dyDescent="0.25">
      <c r="A7" s="37" t="s">
        <v>2</v>
      </c>
      <c r="B7" s="38" t="s">
        <v>30</v>
      </c>
      <c r="C7" s="39"/>
      <c r="D7" s="40"/>
      <c r="E7" s="41"/>
      <c r="F7" s="40"/>
      <c r="G7" s="42"/>
    </row>
    <row r="8" spans="1:7" ht="15.05" x14ac:dyDescent="0.25">
      <c r="A8" s="43"/>
      <c r="B8" s="44" t="s">
        <v>3</v>
      </c>
      <c r="C8" s="45">
        <v>497905.13900000002</v>
      </c>
      <c r="D8" s="46">
        <v>213476.98</v>
      </c>
      <c r="E8" s="47">
        <v>29202.374</v>
      </c>
      <c r="F8" s="48">
        <v>143.88900000000001</v>
      </c>
      <c r="G8" s="49">
        <f t="shared" ref="G8:G13" si="0">SUM(C8:F8)</f>
        <v>740728.38199999998</v>
      </c>
    </row>
    <row r="9" spans="1:7" ht="15.05" x14ac:dyDescent="0.25">
      <c r="A9" s="50"/>
      <c r="B9" s="44" t="s">
        <v>6</v>
      </c>
      <c r="C9" s="45">
        <v>89873.744000000006</v>
      </c>
      <c r="D9" s="51" t="s">
        <v>4</v>
      </c>
      <c r="E9" s="47">
        <v>7600.3130000000001</v>
      </c>
      <c r="F9" s="52" t="s">
        <v>4</v>
      </c>
      <c r="G9" s="49">
        <f t="shared" si="0"/>
        <v>97474.057000000001</v>
      </c>
    </row>
    <row r="10" spans="1:7" ht="15.05" x14ac:dyDescent="0.25">
      <c r="A10" s="50"/>
      <c r="B10" s="44" t="s">
        <v>31</v>
      </c>
      <c r="C10" s="53" t="s">
        <v>4</v>
      </c>
      <c r="D10" s="54">
        <v>76681.145000000004</v>
      </c>
      <c r="E10" s="55" t="s">
        <v>4</v>
      </c>
      <c r="F10" s="52" t="s">
        <v>4</v>
      </c>
      <c r="G10" s="49">
        <f t="shared" si="0"/>
        <v>76681.145000000004</v>
      </c>
    </row>
    <row r="11" spans="1:7" ht="15.05" x14ac:dyDescent="0.25">
      <c r="A11" s="50"/>
      <c r="B11" s="44" t="s">
        <v>8</v>
      </c>
      <c r="C11" s="53" t="s">
        <v>4</v>
      </c>
      <c r="D11" s="51" t="s">
        <v>4</v>
      </c>
      <c r="E11" s="56">
        <v>3604.6</v>
      </c>
      <c r="F11" s="52" t="s">
        <v>4</v>
      </c>
      <c r="G11" s="49">
        <f t="shared" si="0"/>
        <v>3604.6</v>
      </c>
    </row>
    <row r="12" spans="1:7" ht="15.05" x14ac:dyDescent="0.25">
      <c r="A12" s="50"/>
      <c r="B12" s="44" t="s">
        <v>9</v>
      </c>
      <c r="C12" s="53" t="s">
        <v>4</v>
      </c>
      <c r="D12" s="57">
        <v>7.9960000000000004</v>
      </c>
      <c r="E12" s="55" t="s">
        <v>4</v>
      </c>
      <c r="F12" s="52" t="s">
        <v>4</v>
      </c>
      <c r="G12" s="49">
        <f t="shared" si="0"/>
        <v>7.9960000000000004</v>
      </c>
    </row>
    <row r="13" spans="1:7" ht="15.05" x14ac:dyDescent="0.25">
      <c r="A13" s="50"/>
      <c r="B13" s="44" t="s">
        <v>10</v>
      </c>
      <c r="C13" s="53" t="s">
        <v>4</v>
      </c>
      <c r="D13" s="51" t="s">
        <v>4</v>
      </c>
      <c r="E13" s="47">
        <v>739.15300000000002</v>
      </c>
      <c r="F13" s="48">
        <v>368.76900000000001</v>
      </c>
      <c r="G13" s="49">
        <f t="shared" si="0"/>
        <v>1107.922</v>
      </c>
    </row>
    <row r="14" spans="1:7" ht="15.05" x14ac:dyDescent="0.25">
      <c r="A14" s="50"/>
      <c r="B14" s="59" t="s">
        <v>32</v>
      </c>
      <c r="C14" s="58">
        <v>33560.050000000003</v>
      </c>
      <c r="D14" s="60"/>
      <c r="E14" s="61"/>
      <c r="F14" s="60"/>
      <c r="G14" s="49">
        <f>SUM(C14:F14)</f>
        <v>33560.050000000003</v>
      </c>
    </row>
    <row r="15" spans="1:7" ht="15.75" thickBot="1" x14ac:dyDescent="0.3">
      <c r="A15" s="50"/>
      <c r="B15" s="62" t="s">
        <v>14</v>
      </c>
      <c r="C15" s="63" t="s">
        <v>4</v>
      </c>
      <c r="D15" s="63" t="s">
        <v>4</v>
      </c>
      <c r="E15" s="64">
        <v>10564.591</v>
      </c>
      <c r="F15" s="63" t="s">
        <v>4</v>
      </c>
      <c r="G15" s="65">
        <f>SUM(C15:F15)</f>
        <v>10564.591</v>
      </c>
    </row>
    <row r="16" spans="1:7" ht="15.75" thickBot="1" x14ac:dyDescent="0.3">
      <c r="A16" s="66" t="s">
        <v>33</v>
      </c>
      <c r="B16" s="67"/>
      <c r="C16" s="68">
        <f>SUM(C8:C15)</f>
        <v>621338.93300000008</v>
      </c>
      <c r="D16" s="69">
        <f t="shared" ref="D16:F16" si="1">SUM(D8:D15)</f>
        <v>290166.12099999998</v>
      </c>
      <c r="E16" s="70">
        <f t="shared" si="1"/>
        <v>51711.030999999995</v>
      </c>
      <c r="F16" s="69">
        <f t="shared" si="1"/>
        <v>512.65800000000002</v>
      </c>
      <c r="G16" s="71">
        <f>SUM(G8:G15)</f>
        <v>963728.74300000013</v>
      </c>
    </row>
    <row r="17" spans="1:9" ht="15.05" x14ac:dyDescent="0.25">
      <c r="A17" s="72"/>
      <c r="B17" s="38" t="s">
        <v>34</v>
      </c>
      <c r="C17" s="73"/>
      <c r="D17" s="74"/>
      <c r="E17" s="75"/>
      <c r="F17" s="74"/>
      <c r="G17" s="76"/>
    </row>
    <row r="18" spans="1:9" ht="15.05" x14ac:dyDescent="0.25">
      <c r="A18" s="77"/>
      <c r="B18" s="62" t="s">
        <v>11</v>
      </c>
      <c r="C18" s="78" t="s">
        <v>4</v>
      </c>
      <c r="D18" s="57">
        <v>1858.5</v>
      </c>
      <c r="E18" s="47">
        <v>2896.2820000000002</v>
      </c>
      <c r="F18" s="51" t="s">
        <v>4</v>
      </c>
      <c r="G18" s="79">
        <f>E18+D18</f>
        <v>4754.7820000000002</v>
      </c>
    </row>
    <row r="19" spans="1:9" ht="15.05" x14ac:dyDescent="0.25">
      <c r="A19" s="77"/>
      <c r="B19" s="62" t="s">
        <v>12</v>
      </c>
      <c r="C19" s="78" t="s">
        <v>4</v>
      </c>
      <c r="D19" s="78" t="s">
        <v>4</v>
      </c>
      <c r="E19" s="47">
        <v>3524.1509999999998</v>
      </c>
      <c r="F19" s="78" t="s">
        <v>4</v>
      </c>
      <c r="G19" s="79">
        <f>E19</f>
        <v>3524.1509999999998</v>
      </c>
    </row>
    <row r="20" spans="1:9" ht="15.05" x14ac:dyDescent="0.25">
      <c r="A20" s="77"/>
      <c r="B20" s="62" t="s">
        <v>23</v>
      </c>
      <c r="C20" s="78" t="s">
        <v>4</v>
      </c>
      <c r="D20" s="80">
        <v>1973.9949999999999</v>
      </c>
      <c r="E20" s="47">
        <v>34317.103999999999</v>
      </c>
      <c r="F20" s="78" t="s">
        <v>4</v>
      </c>
      <c r="G20" s="79">
        <f>E20+D20</f>
        <v>36291.099000000002</v>
      </c>
    </row>
    <row r="21" spans="1:9" ht="15.05" x14ac:dyDescent="0.25">
      <c r="A21" s="77"/>
      <c r="B21" s="62" t="s">
        <v>35</v>
      </c>
      <c r="C21" s="78" t="s">
        <v>4</v>
      </c>
      <c r="D21" s="78" t="s">
        <v>4</v>
      </c>
      <c r="E21" s="47">
        <v>937.48699999999997</v>
      </c>
      <c r="F21" s="78" t="s">
        <v>4</v>
      </c>
      <c r="G21" s="79">
        <f>E21</f>
        <v>937.48699999999997</v>
      </c>
    </row>
    <row r="22" spans="1:9" ht="15.05" x14ac:dyDescent="0.25">
      <c r="A22" s="77"/>
      <c r="B22" s="59" t="s">
        <v>44</v>
      </c>
      <c r="C22" s="78" t="s">
        <v>4</v>
      </c>
      <c r="D22" s="78" t="s">
        <v>4</v>
      </c>
      <c r="E22" s="47">
        <v>13059.175999999999</v>
      </c>
      <c r="F22" s="78" t="s">
        <v>4</v>
      </c>
      <c r="G22" s="79">
        <f>E22</f>
        <v>13059.175999999999</v>
      </c>
    </row>
    <row r="23" spans="1:9" ht="15.05" x14ac:dyDescent="0.25">
      <c r="A23" s="77"/>
      <c r="B23" s="62" t="s">
        <v>13</v>
      </c>
      <c r="C23" s="78"/>
      <c r="D23" s="57">
        <v>574.38</v>
      </c>
      <c r="E23" s="81">
        <v>179853.633</v>
      </c>
      <c r="F23" s="78" t="s">
        <v>4</v>
      </c>
      <c r="G23" s="82">
        <f>E23+D23</f>
        <v>180428.01300000001</v>
      </c>
    </row>
    <row r="24" spans="1:9" ht="15.05" x14ac:dyDescent="0.25">
      <c r="A24" s="72" t="s">
        <v>33</v>
      </c>
      <c r="B24" s="62"/>
      <c r="C24" s="78" t="s">
        <v>4</v>
      </c>
      <c r="D24" s="83">
        <f>SUM(D18:D23)</f>
        <v>4406.875</v>
      </c>
      <c r="E24" s="84">
        <f>SUM(E18:E23)</f>
        <v>234587.83299999998</v>
      </c>
      <c r="F24" s="83">
        <f>SUM(F18:F23)</f>
        <v>0</v>
      </c>
      <c r="G24" s="85">
        <f>SUM(G18:G23)</f>
        <v>238994.70800000001</v>
      </c>
      <c r="H24" s="86"/>
    </row>
    <row r="25" spans="1:9" ht="15.75" thickBot="1" x14ac:dyDescent="0.3">
      <c r="A25" s="87"/>
      <c r="B25" s="88"/>
      <c r="C25" s="67"/>
      <c r="D25" s="89"/>
      <c r="E25" s="90"/>
      <c r="F25" s="91"/>
      <c r="G25" s="92"/>
    </row>
    <row r="26" spans="1:9" ht="15.05" x14ac:dyDescent="0.2">
      <c r="A26" s="93" t="s">
        <v>5</v>
      </c>
      <c r="B26" s="146" t="s">
        <v>36</v>
      </c>
      <c r="C26" s="147"/>
      <c r="D26" s="148"/>
      <c r="E26" s="94"/>
      <c r="F26" s="95"/>
      <c r="G26" s="96"/>
      <c r="H26" s="97"/>
      <c r="I26" s="97"/>
    </row>
    <row r="27" spans="1:9" ht="15.05" x14ac:dyDescent="0.25">
      <c r="A27" s="77"/>
      <c r="B27" s="98"/>
      <c r="C27" s="99" t="s">
        <v>4</v>
      </c>
      <c r="D27" s="57">
        <v>17344.080999999998</v>
      </c>
      <c r="E27" s="81">
        <v>200545.215</v>
      </c>
      <c r="F27" s="57">
        <v>373316.26</v>
      </c>
      <c r="G27" s="85">
        <f>D27+E27+F27</f>
        <v>591205.55599999998</v>
      </c>
      <c r="H27" s="100"/>
      <c r="I27" s="97"/>
    </row>
    <row r="28" spans="1:9" ht="15.05" x14ac:dyDescent="0.25">
      <c r="A28" s="93" t="s">
        <v>7</v>
      </c>
      <c r="B28" s="101" t="s">
        <v>37</v>
      </c>
      <c r="C28" s="102"/>
      <c r="D28" s="103"/>
      <c r="E28" s="104"/>
      <c r="F28" s="103"/>
      <c r="G28" s="105"/>
    </row>
    <row r="29" spans="1:9" ht="15.05" x14ac:dyDescent="0.25">
      <c r="A29" s="106"/>
      <c r="B29" s="98" t="s">
        <v>38</v>
      </c>
      <c r="C29" s="107"/>
      <c r="D29" s="48">
        <v>27606.969000000001</v>
      </c>
      <c r="E29" s="108">
        <v>56661.428999999996</v>
      </c>
      <c r="F29" s="48">
        <v>49260.080999999998</v>
      </c>
      <c r="G29" s="85">
        <f>D29+E29+F29</f>
        <v>133528.47899999999</v>
      </c>
    </row>
    <row r="30" spans="1:9" ht="15.75" thickBot="1" x14ac:dyDescent="0.3">
      <c r="A30" s="109"/>
      <c r="B30" s="110" t="s">
        <v>39</v>
      </c>
      <c r="C30" s="111"/>
      <c r="D30" s="112">
        <v>3.03</v>
      </c>
      <c r="E30" s="112">
        <v>6.2</v>
      </c>
      <c r="F30" s="112">
        <v>11.66</v>
      </c>
      <c r="G30" s="112">
        <f>(G29*100)/G16</f>
        <v>13.855400699613664</v>
      </c>
    </row>
    <row r="31" spans="1:9" ht="15.05" x14ac:dyDescent="0.25">
      <c r="A31" s="113"/>
      <c r="B31" s="114" t="s">
        <v>40</v>
      </c>
      <c r="C31" s="115" t="s">
        <v>4</v>
      </c>
      <c r="D31" s="116"/>
      <c r="E31" s="115" t="s">
        <v>4</v>
      </c>
      <c r="F31" s="116" t="s">
        <v>4</v>
      </c>
      <c r="G31" s="117">
        <v>180.01</v>
      </c>
    </row>
    <row r="32" spans="1:9" ht="29.95" customHeight="1" thickBot="1" x14ac:dyDescent="0.3">
      <c r="A32" s="118"/>
      <c r="B32" s="119" t="s">
        <v>41</v>
      </c>
      <c r="C32" s="120" t="s">
        <v>4</v>
      </c>
      <c r="D32" s="121"/>
      <c r="E32" s="120" t="s">
        <v>4</v>
      </c>
      <c r="F32" s="121" t="s">
        <v>4</v>
      </c>
      <c r="G32" s="122">
        <f>G16-G24</f>
        <v>724734.03500000015</v>
      </c>
      <c r="H32" s="123"/>
    </row>
    <row r="33" spans="1:7" x14ac:dyDescent="0.2">
      <c r="C33" s="124"/>
      <c r="D33" s="124"/>
      <c r="E33" s="125"/>
      <c r="F33" s="126"/>
      <c r="G33" s="127"/>
    </row>
    <row r="34" spans="1:7" x14ac:dyDescent="0.2">
      <c r="C34" s="124"/>
      <c r="D34" s="124"/>
      <c r="E34" s="125"/>
      <c r="F34" s="126"/>
      <c r="G34" s="127"/>
    </row>
    <row r="35" spans="1:7" x14ac:dyDescent="0.2">
      <c r="C35" s="124"/>
      <c r="D35" s="124"/>
      <c r="E35" s="125"/>
      <c r="F35" s="126"/>
      <c r="G35" s="127"/>
    </row>
    <row r="36" spans="1:7" x14ac:dyDescent="0.2">
      <c r="A36" s="125"/>
      <c r="C36" s="124"/>
      <c r="D36" s="124"/>
      <c r="E36" s="125"/>
      <c r="F36" s="126"/>
      <c r="G36" s="127"/>
    </row>
    <row r="37" spans="1:7" x14ac:dyDescent="0.2">
      <c r="A37" s="125"/>
      <c r="C37" s="124"/>
      <c r="D37" s="124"/>
      <c r="E37" s="125"/>
      <c r="F37" s="126"/>
      <c r="G37" s="127"/>
    </row>
  </sheetData>
  <mergeCells count="3">
    <mergeCell ref="A4:A5"/>
    <mergeCell ref="B4:B5"/>
    <mergeCell ref="B26:D26"/>
  </mergeCells>
  <pageMargins left="0.75" right="0.75" top="1" bottom="1" header="0.5" footer="0.5"/>
  <pageSetup paperSize="9"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Объем переданной энергии</vt:lpstr>
      <vt:lpstr>БЭЭ и М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СтешенцевВС</dc:creator>
  <cp:lastModifiedBy>ОПУТ УТК "Горэлектросеть"</cp:lastModifiedBy>
  <dcterms:created xsi:type="dcterms:W3CDTF">2017-02-27T03:08:46Z</dcterms:created>
  <dcterms:modified xsi:type="dcterms:W3CDTF">2025-02-04T08:03:01Z</dcterms:modified>
</cp:coreProperties>
</file>