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5\ГЭС\Раскрытие на сайте\"/>
    </mc:Choice>
  </mc:AlternateContent>
  <bookViews>
    <workbookView xWindow="-15" yWindow="45" windowWidth="14520" windowHeight="12795" activeTab="10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state="hidden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6" i="14" l="1"/>
  <c r="E5" i="14"/>
  <c r="E11" i="13" l="1"/>
  <c r="E10" i="13"/>
  <c r="E11" i="12" l="1"/>
  <c r="E12" i="12" s="1"/>
  <c r="E10" i="12"/>
  <c r="E6" i="13" l="1"/>
  <c r="E5" i="13"/>
  <c r="E6" i="12" l="1"/>
  <c r="E5" i="12"/>
  <c r="E11" i="11" l="1"/>
  <c r="E10" i="11"/>
  <c r="E12" i="11" s="1"/>
  <c r="E5" i="11" l="1"/>
  <c r="E11" i="9" l="1"/>
  <c r="E10" i="9"/>
  <c r="E6" i="10" l="1"/>
  <c r="E5" i="10"/>
  <c r="E6" i="9" l="1"/>
  <c r="E5" i="9"/>
  <c r="E11" i="7" l="1"/>
  <c r="E10" i="7"/>
  <c r="E14" i="6"/>
  <c r="E13" i="6"/>
  <c r="E15" i="6" s="1"/>
  <c r="E11" i="8"/>
  <c r="E10" i="8"/>
  <c r="E12" i="8" s="1"/>
  <c r="E6" i="8" l="1"/>
  <c r="E5" i="8"/>
  <c r="E6" i="7" l="1"/>
  <c r="E5" i="7"/>
  <c r="E6" i="6" l="1"/>
  <c r="E5" i="6"/>
  <c r="E11" i="4" l="1"/>
  <c r="E10" i="4"/>
  <c r="E12" i="4" l="1"/>
  <c r="E5" i="5" l="1"/>
  <c r="E6" i="5"/>
  <c r="E5" i="4" l="1"/>
  <c r="E6" i="4"/>
  <c r="E12" i="13" l="1"/>
  <c r="E12" i="14" l="1"/>
  <c r="E12" i="7" l="1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<sst xmlns="http://schemas.openxmlformats.org/spreadsheetml/2006/main" count="280" uniqueCount="36">
  <si>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</si>
  <si>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</si>
  <si>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</si>
  <si>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</si>
  <si>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</si>
  <si>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</si>
  <si>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</si>
  <si>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</si>
  <si>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</si>
  <si>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</si>
  <si>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</si>
  <si>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</si>
  <si>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</si>
  <si>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</si>
  <si>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</si>
  <si>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</si>
  <si>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</si>
  <si>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</si>
  <si>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</si>
  <si>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</si>
  <si>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</si>
  <si>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</si>
  <si>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</si>
  <si>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</si>
  <si>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</si>
  <si>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2025 г.</t>
  </si>
  <si>
    <t>11.02.2025 г.</t>
  </si>
  <si>
    <t>11.03.2025г.</t>
  </si>
  <si>
    <t>14.04.2025 г.</t>
  </si>
  <si>
    <t>13.05.2025 г.</t>
  </si>
  <si>
    <t>11.06.2025 г.</t>
  </si>
  <si>
    <t>12.08.2025 г.</t>
  </si>
  <si>
    <t>10.09.2025 г.</t>
  </si>
  <si>
    <t>13.10.2025 г.</t>
  </si>
  <si>
    <t>11.11.2025 г.</t>
  </si>
  <si>
    <t>11.12.2025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</si>
</sst>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14" sqref="A14:XFD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13137534/1000</f>
        <v>13137.534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3.59805037459846*1000</f>
        <v>3598.0503745984602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47269509.130000003</v>
      </c>
    </row>
    <row r="8" spans="1:5" ht="39" customHeight="1" x14ac:dyDescent="0.25"/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2337/1000</f>
        <v>2.3370000000000002</v>
      </c>
    </row>
    <row r="11" spans="1:5" x14ac:dyDescent="0.25">
      <c r="A11" s="1">
        <v>2</v>
      </c>
      <c r="B11" s="49"/>
      <c r="C11" s="51"/>
      <c r="D11" s="6" t="s">
        <v>16</v>
      </c>
      <c r="E11" s="7">
        <f>4.27996*1000</f>
        <v>4279.96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10002.266520000001</v>
      </c>
    </row>
    <row r="15" spans="1:5" x14ac:dyDescent="0.25">
      <c r="D15" s="14" t="s">
        <v>21</v>
      </c>
      <c r="E15" s="30" t="s">
        <v>26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2" sqref="E12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11466714/1000</f>
        <v>11466.714</v>
      </c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>
        <f>3.85217*1000</f>
        <v>3852.17</v>
      </c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44171731.669380002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1581/1000</f>
        <v>1.581</v>
      </c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>
        <f>4.40408*1000</f>
        <v>4404.0800000000008</v>
      </c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6962.850480000001</v>
      </c>
    </row>
    <row r="14" spans="1:5" customFormat="1" ht="15" x14ac:dyDescent="0.25">
      <c r="D14" s="14" t="s">
        <v>21</v>
      </c>
      <c r="E14" s="27" t="s">
        <v>34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8030652/1000</f>
        <v>8030.652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4.28667*1000</f>
        <v>4286.67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34424755.008840002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hidden="1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 t="s">
        <v>35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11" sqref="E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11" spans="1:5" x14ac:dyDescent="0.25">
      <c r="D11" s="14" t="s">
        <v>21</v>
      </c>
      <c r="E11" s="27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3598.0503745984602</v>
      </c>
      <c r="D5" s="26" t="e">
        <f>B5*C5/1000</f>
        <v>#REF!</v>
      </c>
    </row>
    <row r="6" spans="1:4" x14ac:dyDescent="0.25">
      <c r="A6">
        <v>2</v>
      </c>
      <c r="B6" s="25">
        <f>Февраль!E5</f>
        <v>6110.8850000000002</v>
      </c>
      <c r="C6" s="25">
        <f>Февраль!E6</f>
        <v>3900.16</v>
      </c>
      <c r="D6" s="26">
        <f t="shared" ref="D6:D13" si="0">B6*C6/1000</f>
        <v>23833.429241599999</v>
      </c>
    </row>
    <row r="7" spans="1:4" x14ac:dyDescent="0.25">
      <c r="A7">
        <v>3</v>
      </c>
      <c r="B7" s="25">
        <f>Март!E5</f>
        <v>14044.679</v>
      </c>
      <c r="C7" s="25">
        <f>Март!E6</f>
        <v>3323.07</v>
      </c>
      <c r="D7" s="26">
        <f t="shared" si="0"/>
        <v>46671.451444530001</v>
      </c>
    </row>
    <row r="8" spans="1:4" x14ac:dyDescent="0.25">
      <c r="A8">
        <v>4</v>
      </c>
      <c r="B8" s="25">
        <f>Апрель!E5</f>
        <v>5751.3829999999998</v>
      </c>
      <c r="C8" s="25">
        <f>Апрель!E6</f>
        <v>3710.2400000000002</v>
      </c>
      <c r="D8" s="26">
        <f t="shared" si="0"/>
        <v>21339.011261920001</v>
      </c>
    </row>
    <row r="9" spans="1:4" x14ac:dyDescent="0.25">
      <c r="A9">
        <v>5</v>
      </c>
      <c r="B9" s="25">
        <f>Май!E5</f>
        <v>10779.548000000001</v>
      </c>
      <c r="C9" s="25">
        <f>Май!E6</f>
        <v>3607.8607516753</v>
      </c>
      <c r="D9" s="26">
        <f t="shared" si="0"/>
        <v>38891.108149999978</v>
      </c>
    </row>
    <row r="10" spans="1:4" x14ac:dyDescent="0.25">
      <c r="A10">
        <v>6</v>
      </c>
      <c r="B10" s="25">
        <f>Июнь!E5</f>
        <v>323.33</v>
      </c>
      <c r="C10" s="25">
        <f>Июнь!E6</f>
        <v>3445.5</v>
      </c>
      <c r="D10" s="26">
        <f t="shared" si="0"/>
        <v>1114.0335149999999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3496.1600000000003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4.2064608973991993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5844.05</v>
      </c>
      <c r="C13" s="25">
        <f>Сентябрь!E6</f>
        <v>4148.7</v>
      </c>
      <c r="D13" s="26">
        <f t="shared" si="0"/>
        <v>24245.210234999999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3598.0503745984602</v>
      </c>
      <c r="E5" s="26" t="e">
        <f>SUM(F5:H5)</f>
        <v>#REF!</v>
      </c>
      <c r="F5" s="26">
        <f>Январь!E5</f>
        <v>13137.534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3900.16</v>
      </c>
      <c r="E6" s="26">
        <f t="shared" ref="E6:E16" si="0">SUM(F6:H6)</f>
        <v>6110.8850000000002</v>
      </c>
      <c r="F6" s="26">
        <f>Февраль!E5</f>
        <v>6110.8850000000002</v>
      </c>
    </row>
    <row r="7" spans="3:8" x14ac:dyDescent="0.25">
      <c r="C7" t="s">
        <v>4</v>
      </c>
      <c r="D7" s="25">
        <f>Март!E6</f>
        <v>3323.07</v>
      </c>
      <c r="E7" s="26">
        <f t="shared" si="0"/>
        <v>14044.679</v>
      </c>
      <c r="F7" s="26">
        <f>Март!E5</f>
        <v>14044.679</v>
      </c>
    </row>
    <row r="8" spans="3:8" x14ac:dyDescent="0.25">
      <c r="C8" t="s">
        <v>5</v>
      </c>
      <c r="D8" s="25">
        <f>Апрель!E6</f>
        <v>3710.2400000000002</v>
      </c>
      <c r="E8" s="26">
        <f t="shared" si="0"/>
        <v>5751.3829999999998</v>
      </c>
      <c r="F8" s="26">
        <f>Апрель!E5</f>
        <v>5751.3829999999998</v>
      </c>
    </row>
    <row r="9" spans="3:8" x14ac:dyDescent="0.25">
      <c r="C9" t="s">
        <v>6</v>
      </c>
      <c r="D9" s="25">
        <f>Май!E6</f>
        <v>3607.8607516753</v>
      </c>
      <c r="E9" s="26">
        <f t="shared" si="0"/>
        <v>10779.548000000001</v>
      </c>
      <c r="F9" s="26">
        <f>Май!E5</f>
        <v>10779.548000000001</v>
      </c>
    </row>
    <row r="10" spans="3:8" x14ac:dyDescent="0.25">
      <c r="C10" t="s">
        <v>7</v>
      </c>
      <c r="D10" s="25">
        <f>Июнь!E6</f>
        <v>3445.5</v>
      </c>
      <c r="E10" s="26">
        <f t="shared" si="0"/>
        <v>323.33</v>
      </c>
      <c r="F10" s="26">
        <f>Июнь!E5</f>
        <v>323.33</v>
      </c>
    </row>
    <row r="11" spans="3:8" x14ac:dyDescent="0.25">
      <c r="C11" t="s">
        <v>8</v>
      </c>
      <c r="D11" s="25">
        <f>Июль!E6</f>
        <v>3496.1600000000003</v>
      </c>
      <c r="E11" s="26" t="e">
        <f t="shared" si="0"/>
        <v>#REF!</v>
      </c>
      <c r="F11" s="26">
        <f>Июль!E5</f>
        <v>7547.91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4.2064608973991993</v>
      </c>
      <c r="E12" s="26" t="e">
        <f t="shared" si="0"/>
        <v>#REF!</v>
      </c>
      <c r="F12" s="26">
        <f>Август!E5</f>
        <v>7318.8609999999999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4148.7</v>
      </c>
      <c r="E13" s="26">
        <f t="shared" si="0"/>
        <v>5844.05</v>
      </c>
      <c r="F13" s="26">
        <f>Сентябрь!E5</f>
        <v>5844.05</v>
      </c>
    </row>
    <row r="14" spans="3:8" x14ac:dyDescent="0.25">
      <c r="C14" t="s">
        <v>11</v>
      </c>
      <c r="D14" s="25">
        <f>Октябрь!E6</f>
        <v>3852.17</v>
      </c>
      <c r="E14" s="26">
        <f t="shared" si="0"/>
        <v>11466.714</v>
      </c>
      <c r="F14" s="26">
        <f>Октябрь!E5</f>
        <v>11466.714</v>
      </c>
    </row>
    <row r="15" spans="3:8" x14ac:dyDescent="0.25">
      <c r="C15" t="s">
        <v>12</v>
      </c>
      <c r="D15" s="25">
        <f>Ноябрь!E6</f>
        <v>4286.67</v>
      </c>
      <c r="E15" s="26">
        <f t="shared" si="0"/>
        <v>8030.652</v>
      </c>
      <c r="F15" s="26">
        <f>Ноябрь!E5</f>
        <v>8030.652</v>
      </c>
    </row>
    <row r="16" spans="3:8" x14ac:dyDescent="0.25">
      <c r="C16" t="s">
        <v>13</v>
      </c>
      <c r="D16" s="25">
        <f>Декабрь!E6</f>
        <v>0</v>
      </c>
      <c r="E16" s="26">
        <f t="shared" si="0"/>
        <v>0</v>
      </c>
      <c r="F16" s="26">
        <f>Декабрь!E5</f>
        <v>0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D7" sqref="A7:XFD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6110885/1000</f>
        <v>6110.8850000000002</v>
      </c>
    </row>
    <row r="6" spans="1:5" s="3" customFormat="1" ht="12.75" x14ac:dyDescent="0.2">
      <c r="A6" s="60"/>
      <c r="B6" s="44"/>
      <c r="C6" s="46"/>
      <c r="D6" s="6" t="s">
        <v>16</v>
      </c>
      <c r="E6" s="7">
        <f>3.90016*1000</f>
        <v>3900.16</v>
      </c>
    </row>
    <row r="7" spans="1:5" s="3" customFormat="1" ht="25.5" x14ac:dyDescent="0.2">
      <c r="A7" s="61"/>
      <c r="B7" s="45"/>
      <c r="C7" s="46"/>
      <c r="D7" s="8" t="s">
        <v>15</v>
      </c>
      <c r="E7" s="9">
        <f t="shared" ref="E7" si="0">E5*E6</f>
        <v>23833429.241599999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2050.6034</v>
      </c>
    </row>
    <row r="13" spans="1:5" x14ac:dyDescent="0.25">
      <c r="D13" s="14" t="s">
        <v>21</v>
      </c>
      <c r="E13" s="27" t="s">
        <v>27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14044679/1000</f>
        <v>14044.679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3.32307*1000</f>
        <v>3323.07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46671451.444530003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2" spans="1:5" s="20" customFormat="1" ht="18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25.5" customHeight="1" x14ac:dyDescent="0.2">
      <c r="A13" s="1">
        <v>1</v>
      </c>
      <c r="B13" s="48" t="s">
        <v>22</v>
      </c>
      <c r="C13" s="51" t="s">
        <v>24</v>
      </c>
      <c r="D13" s="4" t="s">
        <v>20</v>
      </c>
      <c r="E13" s="5">
        <f>1755/1000</f>
        <v>1.7549999999999999</v>
      </c>
    </row>
    <row r="14" spans="1:5" s="20" customFormat="1" ht="18" customHeight="1" x14ac:dyDescent="0.2">
      <c r="A14" s="1">
        <v>2</v>
      </c>
      <c r="B14" s="49"/>
      <c r="C14" s="51"/>
      <c r="D14" s="6" t="s">
        <v>16</v>
      </c>
      <c r="E14" s="7">
        <f>4.15028*1000</f>
        <v>4150.2800000000007</v>
      </c>
    </row>
    <row r="15" spans="1:5" s="20" customFormat="1" ht="24.75" customHeight="1" x14ac:dyDescent="0.2">
      <c r="A15" s="1">
        <v>3</v>
      </c>
      <c r="B15" s="50"/>
      <c r="C15" s="51"/>
      <c r="D15" s="8" t="s">
        <v>15</v>
      </c>
      <c r="E15" s="9">
        <f>E13*E14</f>
        <v>7283.7414000000008</v>
      </c>
    </row>
    <row r="16" spans="1:5" s="20" customFormat="1" ht="18" customHeight="1" x14ac:dyDescent="0.2">
      <c r="A16" s="31"/>
      <c r="B16" s="32"/>
      <c r="C16" s="33"/>
      <c r="D16" s="34"/>
      <c r="E16" s="35"/>
    </row>
    <row r="18" spans="4:5" x14ac:dyDescent="0.25">
      <c r="D18" s="14" t="s">
        <v>21</v>
      </c>
      <c r="E18" s="27" t="s">
        <v>28</v>
      </c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9" sqref="E9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5751383/1000</f>
        <v>5751.3829999999998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3.71024*1000</f>
        <v>3710.2400000000002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21339011.261920001</v>
      </c>
    </row>
    <row r="8" spans="1:5" s="39" customFormat="1" ht="25.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5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2847/1000</f>
        <v>2.847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4.42482*1000</f>
        <v>4424.8200000000006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12597.462540000002</v>
      </c>
    </row>
    <row r="13" spans="1:5" ht="12.75" customHeight="1" x14ac:dyDescent="0.25"/>
    <row r="14" spans="1:5" x14ac:dyDescent="0.25">
      <c r="D14" s="14" t="s">
        <v>21</v>
      </c>
      <c r="E14" s="27" t="s">
        <v>29</v>
      </c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B26" sqref="B2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10779548/1000</f>
        <v>10779.548000000001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3.6078607516753*1000</f>
        <v>3607.8607516753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38891108.149999976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1840/1000</f>
        <v>1.84</v>
      </c>
    </row>
    <row r="11" spans="1:5" x14ac:dyDescent="0.25">
      <c r="A11" s="1">
        <v>2</v>
      </c>
      <c r="B11" s="49"/>
      <c r="C11" s="51"/>
      <c r="D11" s="6" t="s">
        <v>16</v>
      </c>
      <c r="E11" s="7">
        <f>4.60486*1000</f>
        <v>4604.8600000000006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8472.9424000000017</v>
      </c>
    </row>
    <row r="15" spans="1:5" x14ac:dyDescent="0.25">
      <c r="D15" s="14" t="s">
        <v>21</v>
      </c>
      <c r="E15" s="27" t="s">
        <v>30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C23" sqref="C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323330/1000</f>
        <v>323.33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3.4455*1000</f>
        <v>3445.5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1114033.5149999999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1851/1000</f>
        <v>1.851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4.03686*1000</f>
        <v>4036.8599999999997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7472.2278599999991</v>
      </c>
    </row>
    <row r="15" spans="1:5" x14ac:dyDescent="0.25">
      <c r="D15" s="14" t="s">
        <v>21</v>
      </c>
      <c r="E15" s="27">
        <v>45849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23" sqref="E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7547910/1000</f>
        <v>7547.91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3.49616*1000</f>
        <v>3496.1600000000003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26388701.025600001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27" t="s">
        <v>31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9" sqref="E9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7318861/1000</f>
        <v>7318.8609999999999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v>4.2064608973991993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30786.50261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9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1549/1000</f>
        <v>1.5489999999999999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4.52086*1000</f>
        <v>4520.8599999999997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7002.8121399999991</v>
      </c>
    </row>
    <row r="16" spans="1:5" x14ac:dyDescent="0.25">
      <c r="D16" s="14" t="s">
        <v>21</v>
      </c>
      <c r="E16" s="36" t="s">
        <v>32</v>
      </c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9" sqref="E9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5844050/1000</f>
        <v>5844.05</v>
      </c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>
        <f>4.1487*1000</f>
        <v>4148.7</v>
      </c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24245210.234999999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10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2056/1000</f>
        <v>2.056</v>
      </c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>
        <f>4.70372*1000</f>
        <v>4703.7199999999993</v>
      </c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9670.8483199999991</v>
      </c>
    </row>
    <row r="15" spans="1:5" ht="15" x14ac:dyDescent="0.25">
      <c r="D15" s="28" t="s">
        <v>21</v>
      </c>
      <c r="E15" s="36" t="s">
        <v>33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2025-12-15T01:58:45Z</dcterms:modified>
</cp:coreProperties>
</file>